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<sst xmlns="http://schemas.openxmlformats.org/spreadsheetml/2006/main" count="18" uniqueCount="17">
  <si>
    <t xml:space="preserve">Individual Investment Value =</t>
  </si>
  <si>
    <t xml:space="preserve">Max Open Portfolios =</t>
  </si>
  <si>
    <t xml:space="preserve">Max Investment Risk =</t>
  </si>
  <si>
    <t xml:space="preserve">Portfolios</t>
  </si>
  <si>
    <t xml:space="preserve">Dates (close EOD)</t>
  </si>
  <si>
    <t xml:space="preserve">Cumulative Return</t>
  </si>
  <si>
    <t xml:space="preserve">Weekly Return</t>
  </si>
  <si>
    <t xml:space="preserve">Equity PNL</t>
  </si>
  <si>
    <t xml:space="preserve">Risk Free (Cash) Benchmark</t>
  </si>
  <si>
    <t xml:space="preserve">Total Portfolio Value</t>
  </si>
  <si>
    <t xml:space="preserve">Cash Liquidation</t>
  </si>
  <si>
    <t xml:space="preserve">Cumulative Sum</t>
  </si>
  <si>
    <t xml:space="preserve">Total</t>
  </si>
  <si>
    <t xml:space="preserve">Average</t>
  </si>
  <si>
    <t xml:space="preserve">Individual Non Overlapping Portfolio Returns</t>
  </si>
  <si>
    <t xml:space="preserve">Standard Deviation</t>
  </si>
  <si>
    <t xml:space="preserve">Mean / Sigma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</si>
</sst>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YYYY\-MMM\-D"/>
    <numFmt numFmtId="167" formatCode="0.00%"/>
    <numFmt numFmtId="168" formatCode="\$#,##0.00_);[RED]&quot;($&quot;#,##0.00\)"/>
    <numFmt numFmtId="169" formatCode="M/D/YYYY"/>
    <numFmt numFmtId="170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Inconsolata"/>
      <family val="0"/>
      <charset val="1"/>
    </font>
    <font>
      <sz val="11"/>
      <color rgb="FF000000"/>
      <name val="Inconsolata"/>
      <family val="0"/>
      <charset val="1"/>
    </font>
    <font>
      <i val="true"/>
      <sz val="8"/>
      <color rgb="FF000000"/>
      <name val="Inconsolata"/>
      <family val="0"/>
      <charset val="1"/>
    </font>
    <font>
      <b val="true"/>
      <i val="true"/>
      <sz val="11"/>
      <color rgb="FF000000"/>
      <name val="Inconsolata"/>
      <family val="0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dashed">
        <color rgb="FFFF6600"/>
      </top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color rgb="FFC00000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color rgb="FFC00000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9C0006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color rgb="FF548235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color rgb="FF00B050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9C0006"/>
      </font>
      <fill>
        <patternFill>
          <bgColor rgb="FFFFC7CE"/>
        </patternFill>
      </fill>
      <border diagonalUp="false" diagonalDown="false">
        <left/>
        <right/>
        <top/>
        <bottom/>
        <diagonal/>
      </border>
    </dxf>
    <dxf>
      <font>
        <color rgb="FF006100"/>
      </font>
      <fill>
        <patternFill>
          <bgColor rgb="FFC6EFCE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C51"/>
  <sheetViews>
    <sheetView windowProtection="false" showFormulas="false" showGridLines="fals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G40" activeCellId="0" sqref="G40"/>
    </sheetView>
  </sheetViews>
  <sheetFormatPr defaultRowHeight="15"/>
  <cols>
    <col collapsed="false" hidden="false" max="1" min="1" style="0" width="15.3198380566802"/>
    <col collapsed="false" hidden="false" max="3" min="2" style="0" width="12.3198380566802"/>
    <col collapsed="false" hidden="false" max="7" min="4" style="0" width="17.5668016194332"/>
    <col collapsed="false" hidden="false" max="8" min="8" style="0" width="15.7449392712551"/>
    <col collapsed="false" hidden="false" max="9" min="9" style="0" width="19.8178137651822"/>
    <col collapsed="false" hidden="false" max="30" min="10" style="0" width="17.5668016194332"/>
    <col collapsed="false" hidden="false" max="31" min="31" style="0" width="17.3522267206478"/>
    <col collapsed="false" hidden="false" max="32" min="32" style="0" width="17.5668016194332"/>
    <col collapsed="false" hidden="false" max="33" min="33" style="0" width="18.2105263157895"/>
    <col collapsed="false" hidden="false" max="34" min="34" style="0" width="15.7449392712551"/>
    <col collapsed="false" hidden="false" max="35" min="35" style="0" width="18.2105263157895"/>
    <col collapsed="false" hidden="false" max="38" min="36" style="0" width="17.995951417004"/>
    <col collapsed="false" hidden="false" max="39" min="39" style="0" width="17.6761133603239"/>
    <col collapsed="false" hidden="false" max="41" min="40" style="0" width="17.246963562753"/>
    <col collapsed="false" hidden="false" max="43" min="42" style="0" width="16.1740890688259"/>
    <col collapsed="false" hidden="false" max="44" min="44" style="0" width="12.5344129554656"/>
    <col collapsed="false" hidden="false" max="45" min="45" style="0" width="10.7125506072875"/>
    <col collapsed="false" hidden="false" max="55" min="46" style="0" width="8.35627530364373"/>
    <col collapsed="false" hidden="false" max="1025" min="56" style="0" width="15.4251012145749"/>
  </cols>
  <sheetData>
    <row r="1" customFormat="false" ht="13.5" hidden="false" customHeight="true" outlineLevel="0" collapsed="false">
      <c r="A1" s="1" t="s">
        <v>0</v>
      </c>
      <c r="B1" s="1"/>
      <c r="C1" s="1"/>
      <c r="D1" s="2" t="n">
        <v>1000000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customFormat="false" ht="13.5" hidden="false" customHeight="true" outlineLevel="0" collapsed="false">
      <c r="A2" s="1" t="s">
        <v>1</v>
      </c>
      <c r="B2" s="1"/>
      <c r="C2" s="1"/>
      <c r="D2" s="4" t="n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customFormat="false" ht="13.5" hidden="false" customHeight="true" outlineLevel="0" collapsed="false">
      <c r="A3" s="1" t="s">
        <v>2</v>
      </c>
      <c r="B3" s="1"/>
      <c r="C3" s="1"/>
      <c r="D3" s="2" t="n">
        <f aca="false">D2*D1</f>
        <v>4000000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5" t="s">
        <v>3</v>
      </c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customFormat="false" ht="44.25" hidden="false" customHeight="true" outlineLevel="0" collapsed="false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/>
      <c r="I5" s="7" t="n">
        <v>1</v>
      </c>
      <c r="J5" s="7" t="n">
        <v>2</v>
      </c>
      <c r="K5" s="7" t="n">
        <v>3</v>
      </c>
      <c r="L5" s="7" t="n">
        <v>4</v>
      </c>
      <c r="M5" s="7" t="n">
        <v>5</v>
      </c>
      <c r="N5" s="7" t="n">
        <v>6</v>
      </c>
      <c r="O5" s="7" t="n">
        <v>7</v>
      </c>
      <c r="P5" s="7" t="n">
        <v>8</v>
      </c>
      <c r="Q5" s="7" t="n">
        <v>9</v>
      </c>
      <c r="R5" s="7" t="n">
        <v>10</v>
      </c>
      <c r="S5" s="7" t="n">
        <v>11</v>
      </c>
      <c r="T5" s="7" t="n">
        <v>12</v>
      </c>
      <c r="U5" s="7" t="n">
        <v>13</v>
      </c>
      <c r="V5" s="7" t="n">
        <v>14</v>
      </c>
      <c r="W5" s="7" t="n">
        <v>15</v>
      </c>
      <c r="X5" s="7" t="n">
        <v>16</v>
      </c>
      <c r="Y5" s="7" t="n">
        <v>17</v>
      </c>
      <c r="Z5" s="7" t="n">
        <v>18</v>
      </c>
      <c r="AA5" s="7" t="n">
        <v>19</v>
      </c>
      <c r="AB5" s="7" t="n">
        <v>20</v>
      </c>
      <c r="AC5" s="7" t="n">
        <v>21</v>
      </c>
      <c r="AD5" s="7" t="n">
        <v>22</v>
      </c>
      <c r="AE5" s="7" t="n">
        <v>23</v>
      </c>
      <c r="AF5" s="7" t="n">
        <v>24</v>
      </c>
      <c r="AG5" s="7" t="n">
        <v>25</v>
      </c>
      <c r="AH5" s="7" t="n">
        <v>26</v>
      </c>
      <c r="AI5" s="7" t="n">
        <v>27</v>
      </c>
      <c r="AJ5" s="7" t="n">
        <v>28</v>
      </c>
      <c r="AK5" s="7" t="n">
        <v>29</v>
      </c>
      <c r="AL5" s="7" t="n">
        <v>30</v>
      </c>
      <c r="AM5" s="7" t="n">
        <v>31</v>
      </c>
      <c r="AN5" s="7" t="n">
        <v>32</v>
      </c>
      <c r="AO5" s="7" t="n">
        <v>33</v>
      </c>
      <c r="AP5" s="7" t="n">
        <v>34</v>
      </c>
      <c r="AQ5" s="7" t="n">
        <v>35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customFormat="false" ht="7.5" hidden="false" customHeight="true" outlineLevel="0" collapsed="false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customFormat="false" ht="15" hidden="false" customHeight="true" outlineLevel="0" collapsed="false">
      <c r="A7" s="8" t="n">
        <v>42373</v>
      </c>
      <c r="B7" s="9"/>
      <c r="C7" s="10" t="n">
        <f aca="false">D7/E7</f>
        <v>0.000985869999999995</v>
      </c>
      <c r="D7" s="11" t="n">
        <f aca="false">F7-E7</f>
        <v>985.869999999995</v>
      </c>
      <c r="E7" s="6" t="n">
        <f aca="false">1000000</f>
        <v>1000000</v>
      </c>
      <c r="F7" s="6" t="n">
        <f aca="false">SUM(I7:AE7)</f>
        <v>1000985.87</v>
      </c>
      <c r="G7" s="6"/>
      <c r="H7" s="6"/>
      <c r="I7" s="6" t="n">
        <v>1000985.87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customFormat="false" ht="15" hidden="false" customHeight="true" outlineLevel="0" collapsed="false">
      <c r="A8" s="8" t="n">
        <v>42380</v>
      </c>
      <c r="B8" s="9" t="n">
        <f aca="false">SUM(C7:C8)</f>
        <v>0.004142805</v>
      </c>
      <c r="C8" s="10" t="n">
        <f aca="false">D8/E8</f>
        <v>0.00315693500000006</v>
      </c>
      <c r="D8" s="11" t="n">
        <f aca="false">F8-E8</f>
        <v>6313.87000000011</v>
      </c>
      <c r="E8" s="6" t="n">
        <f aca="false">2000000</f>
        <v>2000000</v>
      </c>
      <c r="F8" s="6" t="n">
        <f aca="false">SUM(I8:AE8)</f>
        <v>2006313.87</v>
      </c>
      <c r="G8" s="6"/>
      <c r="H8" s="6"/>
      <c r="I8" s="6" t="n">
        <v>1005349.15</v>
      </c>
      <c r="J8" s="6" t="n">
        <v>1000964.72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customFormat="false" ht="15" hidden="false" customHeight="true" outlineLevel="0" collapsed="false">
      <c r="A9" s="12" t="n">
        <v>42388</v>
      </c>
      <c r="B9" s="9" t="n">
        <f aca="false">SUM(B8,C9)</f>
        <v>0.00769213500000007</v>
      </c>
      <c r="C9" s="10" t="n">
        <f aca="false">D9/E9</f>
        <v>0.00354933000000007</v>
      </c>
      <c r="D9" s="11" t="n">
        <f aca="false">F9-E9</f>
        <v>10647.9900000002</v>
      </c>
      <c r="E9" s="6" t="n">
        <f aca="false">3000000</f>
        <v>3000000</v>
      </c>
      <c r="F9" s="6" t="n">
        <f aca="false">SUM(I9:AE9)</f>
        <v>3010647.99</v>
      </c>
      <c r="G9" s="6"/>
      <c r="H9" s="6"/>
      <c r="I9" s="6" t="n">
        <v>1014720.3</v>
      </c>
      <c r="J9" s="6" t="n">
        <v>996901.69</v>
      </c>
      <c r="K9" s="6" t="n">
        <v>999026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customFormat="false" ht="15" hidden="false" customHeight="true" outlineLevel="0" collapsed="false">
      <c r="A10" s="8" t="n">
        <v>42394</v>
      </c>
      <c r="B10" s="9" t="n">
        <f aca="false">SUM(B9,C10)</f>
        <v>0.008961175</v>
      </c>
      <c r="C10" s="10" t="n">
        <f aca="false">D10/E10</f>
        <v>0.00126903999999992</v>
      </c>
      <c r="D10" s="11" t="n">
        <f aca="false">F10-E10</f>
        <v>5076.15999999968</v>
      </c>
      <c r="E10" s="6" t="n">
        <f aca="false">4000000</f>
        <v>4000000</v>
      </c>
      <c r="F10" s="6" t="n">
        <f aca="false">SUM(I10:AE10)</f>
        <v>4005076.16</v>
      </c>
      <c r="G10" s="6"/>
      <c r="H10" s="6"/>
      <c r="I10" s="6" t="n">
        <v>1011050.9</v>
      </c>
      <c r="J10" s="6" t="n">
        <v>997314.36</v>
      </c>
      <c r="K10" s="6" t="n">
        <v>999997.64</v>
      </c>
      <c r="L10" s="6" t="n">
        <v>996713.26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customFormat="false" ht="15" hidden="false" customHeight="true" outlineLevel="0" collapsed="false">
      <c r="A11" s="8" t="n">
        <v>42401</v>
      </c>
      <c r="B11" s="9" t="n">
        <f aca="false">SUM(B10,C11)</f>
        <v>0.0121683175000001</v>
      </c>
      <c r="C11" s="10" t="n">
        <f aca="false">D11/E11</f>
        <v>0.00320714250000007</v>
      </c>
      <c r="D11" s="11" t="n">
        <f aca="false">F11-E11</f>
        <v>12828.5700000003</v>
      </c>
      <c r="E11" s="6" t="n">
        <f aca="false">4000000</f>
        <v>4000000</v>
      </c>
      <c r="F11" s="6" t="n">
        <f aca="false">SUM(I11:AE11)-G11</f>
        <v>4012828.57</v>
      </c>
      <c r="G11" s="6" t="n">
        <f aca="false">I11</f>
        <v>1012729.42</v>
      </c>
      <c r="H11" s="6"/>
      <c r="I11" s="13" t="n">
        <v>1012729.42</v>
      </c>
      <c r="J11" s="6" t="n">
        <v>999137.07</v>
      </c>
      <c r="K11" s="6" t="n">
        <v>1003388.5</v>
      </c>
      <c r="L11" s="6" t="n">
        <v>1010896.17</v>
      </c>
      <c r="M11" s="6" t="n">
        <v>999406.83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customFormat="false" ht="15" hidden="false" customHeight="true" outlineLevel="0" collapsed="false">
      <c r="A12" s="8" t="n">
        <v>42408</v>
      </c>
      <c r="B12" s="9" t="n">
        <f aca="false">SUM(B11,C12)</f>
        <v>0.017253445</v>
      </c>
      <c r="C12" s="10" t="n">
        <f aca="false">D12/E12</f>
        <v>0.00508512749999994</v>
      </c>
      <c r="D12" s="11" t="n">
        <f aca="false">F12-E12</f>
        <v>20340.5099999998</v>
      </c>
      <c r="E12" s="6" t="n">
        <f aca="false">4000000</f>
        <v>4000000</v>
      </c>
      <c r="F12" s="6" t="n">
        <f aca="false">SUM(I12:AE12)-G12</f>
        <v>4020340.51</v>
      </c>
      <c r="G12" s="6" t="n">
        <f aca="false">J12</f>
        <v>996438.25</v>
      </c>
      <c r="H12" s="6"/>
      <c r="I12" s="6"/>
      <c r="J12" s="13" t="n">
        <v>996438.25</v>
      </c>
      <c r="K12" s="6" t="n">
        <v>1014680.77</v>
      </c>
      <c r="L12" s="6" t="n">
        <v>996151.96</v>
      </c>
      <c r="M12" s="6" t="n">
        <v>1009783.53</v>
      </c>
      <c r="N12" s="6" t="n">
        <v>999724.25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customFormat="false" ht="15" hidden="false" customHeight="true" outlineLevel="0" collapsed="false">
      <c r="A13" s="12" t="n">
        <v>42416</v>
      </c>
      <c r="B13" s="9" t="n">
        <f aca="false">SUM(B12,C13)</f>
        <v>0.0220027699999999</v>
      </c>
      <c r="C13" s="10" t="n">
        <f aca="false">D13/E13</f>
        <v>0.00474932499999984</v>
      </c>
      <c r="D13" s="11" t="n">
        <f aca="false">F13-E13</f>
        <v>18997.2999999993</v>
      </c>
      <c r="E13" s="6" t="n">
        <f aca="false">4000000</f>
        <v>4000000</v>
      </c>
      <c r="F13" s="6" t="n">
        <f aca="false">SUM(I13:AE13)-G13</f>
        <v>4018997.3</v>
      </c>
      <c r="G13" s="6" t="n">
        <f aca="false">K13</f>
        <v>1012426.48</v>
      </c>
      <c r="H13" s="6"/>
      <c r="I13" s="6"/>
      <c r="J13" s="6"/>
      <c r="K13" s="13" t="n">
        <v>1012426.48</v>
      </c>
      <c r="L13" s="6" t="n">
        <v>1007061.88</v>
      </c>
      <c r="M13" s="6" t="n">
        <v>1007436.6</v>
      </c>
      <c r="N13" s="6" t="n">
        <v>1004177.81</v>
      </c>
      <c r="O13" s="6" t="n">
        <v>1000321.01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customFormat="false" ht="15" hidden="false" customHeight="true" outlineLevel="0" collapsed="false">
      <c r="A14" s="8" t="n">
        <v>42422</v>
      </c>
      <c r="B14" s="9" t="n">
        <f aca="false">SUM(B13,C14)</f>
        <v>0.0226481675</v>
      </c>
      <c r="C14" s="10" t="n">
        <f aca="false">D14/E14</f>
        <v>0.000645397500000196</v>
      </c>
      <c r="D14" s="11" t="n">
        <f aca="false">F14-E14</f>
        <v>2581.59000000078</v>
      </c>
      <c r="E14" s="6" t="n">
        <f aca="false">4000000</f>
        <v>4000000</v>
      </c>
      <c r="F14" s="6" t="n">
        <f aca="false">SUM(I14:AE14)-G14</f>
        <v>4002581.59</v>
      </c>
      <c r="G14" s="6" t="n">
        <f aca="false">L14</f>
        <v>1006201.79</v>
      </c>
      <c r="H14" s="6"/>
      <c r="I14" s="6"/>
      <c r="J14" s="6"/>
      <c r="K14" s="6"/>
      <c r="L14" s="13" t="n">
        <v>1006201.79</v>
      </c>
      <c r="M14" s="6" t="n">
        <v>1009859.79</v>
      </c>
      <c r="N14" s="6" t="n">
        <v>994092.79</v>
      </c>
      <c r="O14" s="6" t="n">
        <v>999536.93</v>
      </c>
      <c r="P14" s="6" t="n">
        <v>999092.08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customFormat="false" ht="15" hidden="false" customHeight="true" outlineLevel="0" collapsed="false">
      <c r="A15" s="8" t="n">
        <v>42429</v>
      </c>
      <c r="B15" s="9" t="n">
        <f aca="false">SUM(B14,C15)</f>
        <v>0.0199820025</v>
      </c>
      <c r="C15" s="10" t="n">
        <f aca="false">D15/E15</f>
        <v>-0.00266616500000004</v>
      </c>
      <c r="D15" s="11" t="n">
        <f aca="false">F15-E15</f>
        <v>-10664.6600000001</v>
      </c>
      <c r="E15" s="6" t="n">
        <f aca="false">4000000</f>
        <v>4000000</v>
      </c>
      <c r="F15" s="6" t="n">
        <f aca="false">SUM(I15:AE15)-G15</f>
        <v>3989335.34</v>
      </c>
      <c r="G15" s="6" t="n">
        <f aca="false">M15</f>
        <v>1009990.3</v>
      </c>
      <c r="H15" s="6"/>
      <c r="I15" s="6"/>
      <c r="J15" s="6"/>
      <c r="K15" s="6"/>
      <c r="L15" s="6"/>
      <c r="M15" s="13" t="n">
        <v>1009990.3</v>
      </c>
      <c r="N15" s="6" t="n">
        <v>993836.38</v>
      </c>
      <c r="O15" s="6" t="n">
        <v>994209</v>
      </c>
      <c r="P15" s="6" t="n">
        <v>1002789.94</v>
      </c>
      <c r="Q15" s="6" t="n">
        <v>998500.02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customFormat="false" ht="15" hidden="false" customHeight="true" outlineLevel="0" collapsed="false">
      <c r="A16" s="8" t="n">
        <v>42436</v>
      </c>
      <c r="B16" s="9" t="n">
        <f aca="false">SUM(B15,C16)</f>
        <v>0.02328032</v>
      </c>
      <c r="C16" s="10" t="n">
        <f aca="false">D16/E16</f>
        <v>0.0032983175</v>
      </c>
      <c r="D16" s="11" t="n">
        <f aca="false">F16-E16</f>
        <v>13193.27</v>
      </c>
      <c r="E16" s="6" t="n">
        <f aca="false">4000000</f>
        <v>4000000</v>
      </c>
      <c r="F16" s="6" t="n">
        <f aca="false">SUM(I16:AE16)-G16</f>
        <v>4013193.27</v>
      </c>
      <c r="G16" s="6" t="n">
        <f aca="false">N16</f>
        <v>976030.1</v>
      </c>
      <c r="H16" s="6"/>
      <c r="I16" s="6"/>
      <c r="J16" s="6"/>
      <c r="K16" s="6"/>
      <c r="L16" s="6"/>
      <c r="M16" s="6"/>
      <c r="N16" s="13" t="n">
        <v>976030.1</v>
      </c>
      <c r="O16" s="6" t="n">
        <v>999396.67</v>
      </c>
      <c r="P16" s="6" t="n">
        <v>1011156.47</v>
      </c>
      <c r="Q16" s="6" t="n">
        <v>1002068.67</v>
      </c>
      <c r="R16" s="6" t="n">
        <v>1000571.46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customFormat="false" ht="15" hidden="false" customHeight="true" outlineLevel="0" collapsed="false">
      <c r="A17" s="8" t="n">
        <v>42443</v>
      </c>
      <c r="B17" s="9" t="n">
        <f aca="false">SUM(B16,C17)</f>
        <v>0.0266676125</v>
      </c>
      <c r="C17" s="10" t="n">
        <f aca="false">D17/E17</f>
        <v>0.00338729249999998</v>
      </c>
      <c r="D17" s="11" t="n">
        <f aca="false">F17-E17</f>
        <v>13549.1699999999</v>
      </c>
      <c r="E17" s="6" t="n">
        <f aca="false">4000000</f>
        <v>4000000</v>
      </c>
      <c r="F17" s="6" t="n">
        <f aca="false">SUM(I17:AE17)-G17</f>
        <v>4013549.17</v>
      </c>
      <c r="G17" s="6" t="n">
        <f aca="false">O17</f>
        <v>997746.5</v>
      </c>
      <c r="H17" s="6"/>
      <c r="I17" s="6"/>
      <c r="J17" s="6"/>
      <c r="K17" s="6"/>
      <c r="L17" s="6"/>
      <c r="M17" s="6"/>
      <c r="N17" s="6"/>
      <c r="O17" s="13" t="n">
        <v>997746.5</v>
      </c>
      <c r="P17" s="6" t="n">
        <v>1012931.36</v>
      </c>
      <c r="Q17" s="6" t="n">
        <v>1003772.3</v>
      </c>
      <c r="R17" s="6" t="n">
        <v>997107.71</v>
      </c>
      <c r="S17" s="6" t="n">
        <v>999737.8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customFormat="false" ht="15" hidden="false" customHeight="true" outlineLevel="0" collapsed="false">
      <c r="A18" s="8" t="n">
        <v>42450</v>
      </c>
      <c r="B18" s="9" t="n">
        <f aca="false">SUM(B17,C18)</f>
        <v>0.0244660025000001</v>
      </c>
      <c r="C18" s="10" t="n">
        <f aca="false">D18/E18</f>
        <v>-0.00220160999999987</v>
      </c>
      <c r="D18" s="11" t="n">
        <f aca="false">F18-E18</f>
        <v>-8806.43999999948</v>
      </c>
      <c r="E18" s="6" t="n">
        <f aca="false">4000000</f>
        <v>4000000</v>
      </c>
      <c r="F18" s="6" t="n">
        <f aca="false">SUM(I18:AE18)-G18</f>
        <v>3991193.56</v>
      </c>
      <c r="G18" s="6" t="n">
        <f aca="false">P18</f>
        <v>1010379</v>
      </c>
      <c r="H18" s="6"/>
      <c r="I18" s="6"/>
      <c r="J18" s="6"/>
      <c r="K18" s="6"/>
      <c r="L18" s="6"/>
      <c r="M18" s="6"/>
      <c r="N18" s="6"/>
      <c r="O18" s="6"/>
      <c r="P18" s="13" t="n">
        <v>1010379</v>
      </c>
      <c r="Q18" s="6" t="n">
        <v>1007654.16</v>
      </c>
      <c r="R18" s="6" t="n">
        <v>989899.5</v>
      </c>
      <c r="S18" s="6" t="n">
        <v>995045.97</v>
      </c>
      <c r="T18" s="6" t="n">
        <v>998593.93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customFormat="false" ht="15" hidden="false" customHeight="true" outlineLevel="0" collapsed="false">
      <c r="A19" s="8" t="n">
        <v>42457</v>
      </c>
      <c r="B19" s="9" t="n">
        <f aca="false">SUM(B18,C19)</f>
        <v>0.0180343050000001</v>
      </c>
      <c r="C19" s="10" t="n">
        <f aca="false">D19/E19</f>
        <v>-0.00643169750000001</v>
      </c>
      <c r="D19" s="11" t="n">
        <f aca="false">F19-E19</f>
        <v>-25726.79</v>
      </c>
      <c r="E19" s="6" t="n">
        <f aca="false">4000000</f>
        <v>4000000</v>
      </c>
      <c r="F19" s="6" t="n">
        <f aca="false">SUM(I19:AE19)-G19</f>
        <v>3974273.21</v>
      </c>
      <c r="G19" s="6" t="n">
        <f aca="false">Q19</f>
        <v>1010073.74</v>
      </c>
      <c r="H19" s="6"/>
      <c r="I19" s="6"/>
      <c r="J19" s="6"/>
      <c r="K19" s="6"/>
      <c r="L19" s="6"/>
      <c r="M19" s="6"/>
      <c r="N19" s="6"/>
      <c r="O19" s="6"/>
      <c r="P19" s="6"/>
      <c r="Q19" s="13" t="n">
        <f aca="false">1010073.74</f>
        <v>1010073.74</v>
      </c>
      <c r="R19" s="6" t="n">
        <v>986519.76</v>
      </c>
      <c r="S19" s="6" t="n">
        <v>990565.9</v>
      </c>
      <c r="T19" s="6" t="n">
        <v>998799.64</v>
      </c>
      <c r="U19" s="6" t="n">
        <v>998387.91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customFormat="false" ht="15" hidden="false" customHeight="true" outlineLevel="0" collapsed="false">
      <c r="A20" s="8" t="n">
        <v>42464</v>
      </c>
      <c r="B20" s="9" t="n">
        <f aca="false">SUM(B19,C20)</f>
        <v>0.0187957950000002</v>
      </c>
      <c r="C20" s="10" t="n">
        <f aca="false">D20/E20</f>
        <v>0.000761490000000107</v>
      </c>
      <c r="D20" s="11" t="n">
        <f aca="false">F20-E20</f>
        <v>3045.96000000043</v>
      </c>
      <c r="E20" s="6" t="n">
        <f aca="false">4000000</f>
        <v>4000000</v>
      </c>
      <c r="F20" s="6" t="n">
        <f aca="false">SUM(I20:AE20)-G20</f>
        <v>4003045.96</v>
      </c>
      <c r="G20" s="6" t="n">
        <f aca="false">R20</f>
        <v>984924.86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13" t="n">
        <v>984924.86</v>
      </c>
      <c r="S20" s="6" t="n">
        <v>991763.73</v>
      </c>
      <c r="T20" s="6" t="n">
        <v>1008546.29</v>
      </c>
      <c r="U20" s="6" t="n">
        <v>1005266.97</v>
      </c>
      <c r="V20" s="6" t="n">
        <v>997468.97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customFormat="false" ht="15" hidden="false" customHeight="true" outlineLevel="0" collapsed="false">
      <c r="A21" s="8" t="n">
        <v>42471</v>
      </c>
      <c r="B21" s="9" t="n">
        <f aca="false">SUM(B20,C21)</f>
        <v>0.0281459325000003</v>
      </c>
      <c r="C21" s="10" t="n">
        <f aca="false">D21/E21</f>
        <v>0.00935013750000007</v>
      </c>
      <c r="D21" s="11" t="n">
        <f aca="false">F21-E21</f>
        <v>37400.5500000003</v>
      </c>
      <c r="E21" s="6" t="n">
        <f aca="false">4000000</f>
        <v>4000000</v>
      </c>
      <c r="F21" s="6" t="n">
        <f aca="false">SUM(I21:AE21)-G21</f>
        <v>4037400.55</v>
      </c>
      <c r="G21" s="6" t="n">
        <f aca="false">S21</f>
        <v>992290.4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3" t="n">
        <v>992290.4</v>
      </c>
      <c r="T21" s="6" t="n">
        <v>1015514.87</v>
      </c>
      <c r="U21" s="6" t="n">
        <v>1008551.2</v>
      </c>
      <c r="V21" s="6" t="n">
        <v>1016483.54</v>
      </c>
      <c r="W21" s="6" t="n">
        <v>996850.94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customFormat="false" ht="15" hidden="false" customHeight="true" outlineLevel="0" collapsed="false">
      <c r="A22" s="8" t="n">
        <v>42478</v>
      </c>
      <c r="B22" s="9" t="n">
        <f aca="false">SUM(B21,C22)</f>
        <v>0.0384413975000004</v>
      </c>
      <c r="C22" s="10" t="n">
        <f aca="false">D22/E22</f>
        <v>0.0102954650000001</v>
      </c>
      <c r="D22" s="11" t="n">
        <f aca="false">F22-E22</f>
        <v>41181.8600000003</v>
      </c>
      <c r="E22" s="6" t="n">
        <f aca="false">4000000</f>
        <v>4000000</v>
      </c>
      <c r="F22" s="6" t="n">
        <f aca="false">SUM(I22:AE22)-G22</f>
        <v>4041181.86</v>
      </c>
      <c r="G22" s="6" t="n">
        <f aca="false">T22</f>
        <v>1016695.29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3" t="n">
        <f aca="false">1016695.29</f>
        <v>1016695.29</v>
      </c>
      <c r="U22" s="6" t="n">
        <v>1012165.11</v>
      </c>
      <c r="V22" s="6" t="n">
        <v>1020098.7</v>
      </c>
      <c r="W22" s="6" t="n">
        <v>1009747.39</v>
      </c>
      <c r="X22" s="6" t="n">
        <v>999170.66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customFormat="false" ht="15" hidden="false" customHeight="true" outlineLevel="0" collapsed="false">
      <c r="A23" s="8" t="n">
        <v>42485</v>
      </c>
      <c r="B23" s="9" t="n">
        <f aca="false">SUM(B22,C23)</f>
        <v>0.0463073850000004</v>
      </c>
      <c r="C23" s="10" t="n">
        <f aca="false">D23/E23</f>
        <v>0.00786598750000005</v>
      </c>
      <c r="D23" s="11" t="n">
        <f aca="false">F23-E23</f>
        <v>31463.9500000002</v>
      </c>
      <c r="E23" s="6" t="n">
        <f aca="false">4000000</f>
        <v>4000000</v>
      </c>
      <c r="F23" s="6" t="n">
        <f aca="false">SUM(I23:AE23)-G23</f>
        <v>4031463.95</v>
      </c>
      <c r="G23" s="6" t="n">
        <f aca="false">U23</f>
        <v>1012135.92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3" t="n">
        <v>1012135.92</v>
      </c>
      <c r="V23" s="6" t="n">
        <v>1025756.32</v>
      </c>
      <c r="W23" s="6" t="n">
        <v>1009202.14</v>
      </c>
      <c r="X23" s="6" t="n">
        <v>999426.39</v>
      </c>
      <c r="Y23" s="6" t="n">
        <v>997079.1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customFormat="false" ht="15" hidden="false" customHeight="true" outlineLevel="0" collapsed="false">
      <c r="A24" s="8" t="n">
        <v>42492</v>
      </c>
      <c r="B24" s="9" t="n">
        <f aca="false">SUM(B23,C24)</f>
        <v>0.0574459300000004</v>
      </c>
      <c r="C24" s="10" t="n">
        <f aca="false">D24/E24</f>
        <v>0.0111385449999999</v>
      </c>
      <c r="D24" s="11" t="n">
        <f aca="false">F24-E24</f>
        <v>44554.1799999997</v>
      </c>
      <c r="E24" s="6" t="n">
        <f aca="false">4000000</f>
        <v>4000000</v>
      </c>
      <c r="F24" s="6" t="n">
        <f aca="false">SUM(I24:AE24)-G24</f>
        <v>4044554.18</v>
      </c>
      <c r="G24" s="6" t="n">
        <f aca="false">V24</f>
        <v>1024291.34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 t="n">
        <v>1024291.34</v>
      </c>
      <c r="W24" s="6" t="n">
        <v>1012334.94</v>
      </c>
      <c r="X24" s="6" t="n">
        <v>1005133.46</v>
      </c>
      <c r="Y24" s="6" t="n">
        <v>1025852.88</v>
      </c>
      <c r="Z24" s="6" t="n">
        <v>1001232.9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customFormat="false" ht="15" hidden="false" customHeight="true" outlineLevel="0" collapsed="false">
      <c r="A25" s="8" t="n">
        <v>42499</v>
      </c>
      <c r="B25" s="9" t="n">
        <f aca="false">SUM(B24,C25)</f>
        <v>0.0675580125000005</v>
      </c>
      <c r="C25" s="10" t="n">
        <f aca="false">D25/E25</f>
        <v>0.0101120825000001</v>
      </c>
      <c r="D25" s="11" t="n">
        <f aca="false">F25-E25</f>
        <v>40448.3300000005</v>
      </c>
      <c r="E25" s="6" t="n">
        <f aca="false">4000000</f>
        <v>4000000</v>
      </c>
      <c r="F25" s="6" t="n">
        <f aca="false">SUM(I25:AE25)-G25</f>
        <v>4040448.33</v>
      </c>
      <c r="G25" s="6" t="n">
        <f aca="false">W25</f>
        <v>1011665.36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3" t="n">
        <v>1011665.36</v>
      </c>
      <c r="X25" s="6" t="n">
        <v>1004512.04</v>
      </c>
      <c r="Y25" s="6" t="n">
        <v>1027593.31</v>
      </c>
      <c r="Z25" s="6" t="n">
        <v>1008710.63</v>
      </c>
      <c r="AA25" s="6" t="n">
        <v>999632.35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customFormat="false" ht="15" hidden="false" customHeight="true" outlineLevel="0" collapsed="false">
      <c r="A26" s="8" t="n">
        <v>42506</v>
      </c>
      <c r="B26" s="9" t="n">
        <f aca="false">SUM(B25,C26)</f>
        <v>0.0777849400000005</v>
      </c>
      <c r="C26" s="10" t="n">
        <f aca="false">D26/E26</f>
        <v>0.0102269275</v>
      </c>
      <c r="D26" s="11" t="n">
        <f aca="false">F26-E26</f>
        <v>40907.71</v>
      </c>
      <c r="E26" s="6" t="n">
        <f aca="false">4000000</f>
        <v>4000000</v>
      </c>
      <c r="F26" s="6" t="n">
        <f aca="false">SUM(I26:AE26)-G26</f>
        <v>4040907.71</v>
      </c>
      <c r="G26" s="6" t="n">
        <f aca="false">X26</f>
        <v>1006745.51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3" t="n">
        <v>1006745.51</v>
      </c>
      <c r="Y26" s="6" t="n">
        <v>1031807.12</v>
      </c>
      <c r="Z26" s="6" t="n">
        <v>1004304.4</v>
      </c>
      <c r="AA26" s="6" t="n">
        <v>1004284.02</v>
      </c>
      <c r="AB26" s="6" t="n">
        <v>1000512.17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customFormat="false" ht="15" hidden="false" customHeight="true" outlineLevel="0" collapsed="false">
      <c r="A27" s="8" t="n">
        <v>42513</v>
      </c>
      <c r="B27" s="9" t="n">
        <f aca="false">SUM(B26,C27)</f>
        <v>0.0831234125000005</v>
      </c>
      <c r="C27" s="10" t="n">
        <f aca="false">D27/E27</f>
        <v>0.00533847250000003</v>
      </c>
      <c r="D27" s="11" t="n">
        <f aca="false">F27-E27</f>
        <v>21353.8900000001</v>
      </c>
      <c r="E27" s="6" t="n">
        <f aca="false">4000000</f>
        <v>4000000</v>
      </c>
      <c r="F27" s="6" t="n">
        <f aca="false">SUM(I27:AE27)-G27</f>
        <v>4021353.89</v>
      </c>
      <c r="G27" s="6" t="n">
        <f aca="false">Y27</f>
        <v>1033562.18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3" t="n">
        <v>1033562.18</v>
      </c>
      <c r="Z27" s="6" t="n">
        <v>1003695.64</v>
      </c>
      <c r="AA27" s="6" t="n">
        <v>1007460.85</v>
      </c>
      <c r="AB27" s="6" t="n">
        <v>1009274.26</v>
      </c>
      <c r="AC27" s="6" t="n">
        <v>1000923.14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customFormat="false" ht="15" hidden="false" customHeight="true" outlineLevel="0" collapsed="false">
      <c r="A28" s="12" t="n">
        <v>42521</v>
      </c>
      <c r="B28" s="9" t="n">
        <f aca="false">SUM(B27,C28)</f>
        <v>0.0861661850000006</v>
      </c>
      <c r="C28" s="10" t="n">
        <f aca="false">D28/E28</f>
        <v>0.00304277250000008</v>
      </c>
      <c r="D28" s="11" t="n">
        <f aca="false">F28-E28</f>
        <v>12171.0900000003</v>
      </c>
      <c r="E28" s="6" t="n">
        <f aca="false">4000000</f>
        <v>4000000</v>
      </c>
      <c r="F28" s="6" t="n">
        <f aca="false">SUM(I28:AE28)-G28</f>
        <v>4012171.09</v>
      </c>
      <c r="G28" s="6" t="n">
        <f aca="false">Z28</f>
        <v>1004708.73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 t="n">
        <v>1004708.73</v>
      </c>
      <c r="AA28" s="6" t="n">
        <v>1007217.06</v>
      </c>
      <c r="AB28" s="6" t="n">
        <v>1007845.41</v>
      </c>
      <c r="AC28" s="6" t="n">
        <v>998693.45</v>
      </c>
      <c r="AD28" s="6" t="n">
        <v>998415.17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customFormat="false" ht="15" hidden="false" customHeight="true" outlineLevel="0" collapsed="false">
      <c r="A29" s="8" t="n">
        <v>42527</v>
      </c>
      <c r="B29" s="9" t="n">
        <f aca="false">SUM(B28,C29)</f>
        <v>0.0884707325000006</v>
      </c>
      <c r="C29" s="10" t="n">
        <f aca="false">D29/E29</f>
        <v>0.00230454749999999</v>
      </c>
      <c r="D29" s="11" t="n">
        <f aca="false">F29-E29</f>
        <v>9218.18999999995</v>
      </c>
      <c r="E29" s="6" t="n">
        <f aca="false">4000000</f>
        <v>4000000</v>
      </c>
      <c r="F29" s="6" t="n">
        <f aca="false">SUM(I29:AE29)-G29</f>
        <v>4009218.19</v>
      </c>
      <c r="G29" s="6" t="n">
        <f aca="false">AA29</f>
        <v>1005670.57</v>
      </c>
      <c r="H29" s="1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3" t="n">
        <v>1005670.57</v>
      </c>
      <c r="AB29" s="6" t="n">
        <v>1009409.02</v>
      </c>
      <c r="AC29" s="6" t="n">
        <v>995595.89</v>
      </c>
      <c r="AD29" s="6" t="n">
        <v>1005768.84</v>
      </c>
      <c r="AE29" s="6" t="n">
        <v>998444.44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customFormat="false" ht="15" hidden="false" customHeight="true" outlineLevel="0" collapsed="false">
      <c r="A30" s="8" t="n">
        <v>42534</v>
      </c>
      <c r="B30" s="9" t="n">
        <f aca="false">SUM(B29,C30)</f>
        <v>0.0885569800000006</v>
      </c>
      <c r="C30" s="10" t="n">
        <f aca="false">D30/E30</f>
        <v>8.62475000000559E-005</v>
      </c>
      <c r="D30" s="11" t="n">
        <f aca="false">F30-E30</f>
        <v>344.990000000223</v>
      </c>
      <c r="E30" s="6" t="n">
        <f aca="false">4000000</f>
        <v>4000000</v>
      </c>
      <c r="F30" s="6" t="n">
        <f aca="false">SUM(I30:AF30)-G30</f>
        <v>4000344.99</v>
      </c>
      <c r="G30" s="6" t="n">
        <f aca="false">AB30</f>
        <v>1012491.06</v>
      </c>
      <c r="H30" s="1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3" t="n">
        <f aca="false">AVERAGE(1012348.56,1012633.56)</f>
        <v>1012491.06</v>
      </c>
      <c r="AC30" s="6" t="n">
        <v>1002699.91</v>
      </c>
      <c r="AD30" s="6" t="n">
        <v>1003287.31</v>
      </c>
      <c r="AE30" s="6" t="n">
        <v>995000.91</v>
      </c>
      <c r="AF30" s="6" t="n">
        <v>999356.86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customFormat="false" ht="15" hidden="false" customHeight="true" outlineLevel="0" collapsed="false">
      <c r="A31" s="8" t="n">
        <v>42541</v>
      </c>
      <c r="B31" s="9" t="n">
        <f aca="false">SUM(B30,C31)</f>
        <v>0.0886252775000007</v>
      </c>
      <c r="C31" s="10" t="n">
        <f aca="false">D31/E31</f>
        <v>6.82975000001025E-005</v>
      </c>
      <c r="D31" s="11" t="n">
        <f aca="false">F31-E31</f>
        <v>273.19000000041</v>
      </c>
      <c r="E31" s="6" t="n">
        <f aca="false">4000000</f>
        <v>4000000</v>
      </c>
      <c r="F31" s="6" t="n">
        <f aca="false">SUM(I31:AJ31)-G31</f>
        <v>4000273.19</v>
      </c>
      <c r="G31" s="6" t="n">
        <f aca="false">AC31</f>
        <v>1000771.21</v>
      </c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13" t="n">
        <v>1000771.21</v>
      </c>
      <c r="AD31" s="6" t="n">
        <v>1004526.67</v>
      </c>
      <c r="AE31" s="6" t="n">
        <v>993212.87</v>
      </c>
      <c r="AF31" s="6" t="n">
        <v>1002619</v>
      </c>
      <c r="AG31" s="6" t="n">
        <v>999914.65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customFormat="false" ht="15" hidden="false" customHeight="true" outlineLevel="0" collapsed="false">
      <c r="A32" s="8" t="n">
        <v>42548</v>
      </c>
      <c r="B32" s="9" t="n">
        <f aca="false">SUM(B31,C32)</f>
        <v>0.0888093700000008</v>
      </c>
      <c r="C32" s="10" t="n">
        <f aca="false">D32/E32</f>
        <v>0.000184092500000028</v>
      </c>
      <c r="D32" s="11" t="n">
        <f aca="false">F32-E32</f>
        <v>736.370000000112</v>
      </c>
      <c r="E32" s="6" t="n">
        <f aca="false">4000000</f>
        <v>4000000</v>
      </c>
      <c r="F32" s="6" t="n">
        <f aca="false">SUM(I32:AJ32)-G32</f>
        <v>4000736.37</v>
      </c>
      <c r="G32" s="6" t="n">
        <f aca="false">AD32</f>
        <v>1002254.7</v>
      </c>
      <c r="H32" s="1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3" t="n">
        <v>1002254.7</v>
      </c>
      <c r="AE32" s="6" t="n">
        <v>998488.13</v>
      </c>
      <c r="AF32" s="6" t="n">
        <v>1008046.14</v>
      </c>
      <c r="AG32" s="6" t="n">
        <v>1001127.16</v>
      </c>
      <c r="AH32" s="6" t="n">
        <v>993074.94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customFormat="false" ht="15" hidden="false" customHeight="true" outlineLevel="0" collapsed="false">
      <c r="A33" s="12" t="n">
        <v>42556</v>
      </c>
      <c r="B33" s="9" t="n">
        <f aca="false">SUM(B32,C33)</f>
        <v>0.0909282000000007</v>
      </c>
      <c r="C33" s="10" t="n">
        <f aca="false">D33/E33</f>
        <v>0.00211882999999996</v>
      </c>
      <c r="D33" s="11" t="n">
        <f aca="false">F33-E33</f>
        <v>8475.31999999983</v>
      </c>
      <c r="E33" s="6" t="n">
        <f aca="false">4000000</f>
        <v>4000000</v>
      </c>
      <c r="F33" s="6" t="n">
        <f aca="false">SUM(I33:AJ33)-G33</f>
        <v>4008475.32</v>
      </c>
      <c r="G33" s="6" t="n">
        <f aca="false">AE33</f>
        <v>1002047.43</v>
      </c>
      <c r="H33" s="1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3" t="n">
        <v>1002047.43</v>
      </c>
      <c r="AF33" s="6" t="n">
        <v>1009032.07</v>
      </c>
      <c r="AG33" s="6" t="n">
        <v>1003961.69</v>
      </c>
      <c r="AH33" s="6" t="n">
        <v>995486.37</v>
      </c>
      <c r="AI33" s="6" t="n">
        <v>999995.19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customFormat="false" ht="15" hidden="false" customHeight="true" outlineLevel="0" collapsed="false">
      <c r="A34" s="8" t="n">
        <v>42563</v>
      </c>
      <c r="B34" s="9" t="n">
        <f aca="false">SUM(B33,C34)</f>
        <v>0.0915218975000007</v>
      </c>
      <c r="C34" s="10" t="n">
        <f aca="false">D34/E34</f>
        <v>0.000593697500000009</v>
      </c>
      <c r="D34" s="11" t="n">
        <f aca="false">F34-E34</f>
        <v>2374.79000000004</v>
      </c>
      <c r="E34" s="6" t="n">
        <f aca="false">4000000</f>
        <v>4000000</v>
      </c>
      <c r="F34" s="6" t="n">
        <f aca="false">SUM(I34:AJ34)-G34</f>
        <v>4002374.79</v>
      </c>
      <c r="G34" s="6" t="n">
        <f aca="false">AF34</f>
        <v>1007824.95</v>
      </c>
      <c r="H34" s="1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3" t="n">
        <v>1007824.95</v>
      </c>
      <c r="AG34" s="6" t="n">
        <v>999808.31</v>
      </c>
      <c r="AH34" s="6" t="n">
        <v>996775.07</v>
      </c>
      <c r="AI34" s="6" t="n">
        <v>1006459.24</v>
      </c>
      <c r="AJ34" s="6" t="n">
        <v>999332.17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customFormat="false" ht="15" hidden="false" customHeight="true" outlineLevel="0" collapsed="false">
      <c r="A35" s="8" t="n">
        <v>42569</v>
      </c>
      <c r="B35" s="9" t="n">
        <f aca="false">SUM(B34,C35)</f>
        <v>0.0941084108333341</v>
      </c>
      <c r="C35" s="10" t="n">
        <f aca="false">D35/E35</f>
        <v>0.00258651333333335</v>
      </c>
      <c r="D35" s="11" t="n">
        <f aca="false">F35-E35</f>
        <v>7759.54000000004</v>
      </c>
      <c r="E35" s="6" t="n">
        <f aca="false">3000000</f>
        <v>3000000</v>
      </c>
      <c r="F35" s="6" t="n">
        <f aca="false">SUM(I35:AJ35)-G35</f>
        <v>3007759.54</v>
      </c>
      <c r="G35" s="6" t="n">
        <f aca="false">AG35</f>
        <v>1003228.75</v>
      </c>
      <c r="H35" s="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3" t="n">
        <v>1003228.75</v>
      </c>
      <c r="AH35" s="6" t="n">
        <v>998123.16</v>
      </c>
      <c r="AI35" s="6" t="n">
        <v>1004351.12</v>
      </c>
      <c r="AJ35" s="6" t="n">
        <v>1005285.26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customFormat="false" ht="15" hidden="false" customHeight="true" outlineLevel="0" collapsed="false">
      <c r="A36" s="8" t="n">
        <v>42576</v>
      </c>
      <c r="B36" s="9" t="n">
        <f aca="false">SUM(B35,C36)</f>
        <v>0.0960692958333341</v>
      </c>
      <c r="C36" s="10" t="n">
        <f aca="false">D36/E36</f>
        <v>0.00196088500000001</v>
      </c>
      <c r="D36" s="11" t="n">
        <f aca="false">F36-E36</f>
        <v>3921.77000000002</v>
      </c>
      <c r="E36" s="6" t="n">
        <f aca="false">2000000</f>
        <v>2000000</v>
      </c>
      <c r="F36" s="6" t="n">
        <f aca="false">SUM(I36:AJ36)-G36</f>
        <v>2003921.77</v>
      </c>
      <c r="G36" s="6" t="n">
        <f aca="false">AH36</f>
        <v>998864.25</v>
      </c>
      <c r="H36" s="1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 t="n">
        <v>998864.25</v>
      </c>
      <c r="AI36" s="6" t="n">
        <v>1001898.02</v>
      </c>
      <c r="AJ36" s="6" t="n">
        <v>1002023.75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customFormat="false" ht="15" hidden="false" customHeight="true" outlineLevel="0" collapsed="false">
      <c r="A37" s="8" t="n">
        <v>42583</v>
      </c>
      <c r="B37" s="9" t="n">
        <f aca="false">SUM(B36,C37)</f>
        <v>0.097735165833334</v>
      </c>
      <c r="C37" s="10" t="n">
        <f aca="false">D37/E37</f>
        <v>0.00166586999999988</v>
      </c>
      <c r="D37" s="11" t="n">
        <f aca="false">F37-E37</f>
        <v>1665.86999999988</v>
      </c>
      <c r="E37" s="6" t="n">
        <f aca="false">1000000</f>
        <v>1000000</v>
      </c>
      <c r="F37" s="6" t="n">
        <f aca="false">SUM(I37:AJ37)-G37</f>
        <v>1001665.87</v>
      </c>
      <c r="G37" s="6" t="n">
        <f aca="false">AI37</f>
        <v>1000540.28</v>
      </c>
      <c r="H37" s="1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3" t="n">
        <v>1000540.28</v>
      </c>
      <c r="AJ37" s="6" t="n">
        <v>1001665.87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customFormat="false" ht="15" hidden="false" customHeight="true" outlineLevel="0" collapsed="false">
      <c r="A38" s="8" t="n">
        <v>42590</v>
      </c>
      <c r="B38" s="9" t="n">
        <f aca="false">SUM(B37,C38)</f>
        <v>0.098851345833334</v>
      </c>
      <c r="C38" s="10" t="n">
        <f aca="false">D38/E38</f>
        <v>0.00111618</v>
      </c>
      <c r="D38" s="11" t="n">
        <f aca="false">G38-E38</f>
        <v>1116.18</v>
      </c>
      <c r="E38" s="6" t="n">
        <v>1000000</v>
      </c>
      <c r="F38" s="6" t="n">
        <f aca="false">SUM(I38:AJ38)-G38</f>
        <v>0</v>
      </c>
      <c r="G38" s="6" t="n">
        <f aca="false">AJ38</f>
        <v>1001116.18</v>
      </c>
      <c r="H38" s="1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3" t="n">
        <v>1001116.18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customFormat="false" ht="15" hidden="false" customHeight="true" outlineLevel="0" collapsed="false">
      <c r="A39" s="15" t="n">
        <v>42619</v>
      </c>
      <c r="B39" s="16" t="n">
        <f aca="false">SUM(B38,C39)</f>
        <v>0.101038135833334</v>
      </c>
      <c r="C39" s="10" t="n">
        <f aca="false">D39/E39</f>
        <v>0.00218679000000004</v>
      </c>
      <c r="D39" s="17" t="n">
        <f aca="false">F39-E39</f>
        <v>2186.79000000004</v>
      </c>
      <c r="E39" s="18" t="n">
        <f aca="false">1000000</f>
        <v>1000000</v>
      </c>
      <c r="F39" s="18" t="n">
        <f aca="false">SUM(I39:AK39)-G39</f>
        <v>1002186.79</v>
      </c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 t="n">
        <v>1002186.79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customFormat="false" ht="15" hidden="false" customHeight="true" outlineLevel="0" collapsed="false">
      <c r="A40" s="8" t="n">
        <v>42625</v>
      </c>
      <c r="B40" s="9" t="n">
        <f aca="false">SUM(B39,C40)</f>
        <v>0.101633955833334</v>
      </c>
      <c r="C40" s="10" t="n">
        <f aca="false">D40/E40</f>
        <v>0.000595820000000065</v>
      </c>
      <c r="D40" s="11" t="n">
        <f aca="false">F40-E40</f>
        <v>1191.64000000013</v>
      </c>
      <c r="E40" s="6" t="n">
        <f aca="false">2000000</f>
        <v>2000000</v>
      </c>
      <c r="F40" s="6" t="n">
        <f aca="false">SUM(I40:AR40)-G40</f>
        <v>2001191.64</v>
      </c>
      <c r="G40" s="6"/>
      <c r="H40" s="1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 t="n">
        <v>1000750.93</v>
      </c>
      <c r="AL40" s="6" t="n">
        <v>1000440.71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customFormat="false" ht="15" hidden="false" customHeight="true" outlineLevel="0" collapsed="false">
      <c r="A41" s="8" t="n">
        <v>42632</v>
      </c>
      <c r="B41" s="9" t="n">
        <f aca="false">SUM(B40,C41)</f>
        <v>0.0997456525000007</v>
      </c>
      <c r="C41" s="10" t="n">
        <f aca="false">D41/E41</f>
        <v>-0.00188830333333338</v>
      </c>
      <c r="D41" s="11" t="n">
        <f aca="false">F41-E41</f>
        <v>-5664.91000000015</v>
      </c>
      <c r="E41" s="6" t="n">
        <f aca="false">3000000</f>
        <v>3000000</v>
      </c>
      <c r="F41" s="6" t="n">
        <f aca="false">SUM(I41:AR41)-G41</f>
        <v>2994335.09</v>
      </c>
      <c r="G41" s="6"/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 t="n">
        <v>991911.49</v>
      </c>
      <c r="AL41" s="6" t="n">
        <v>1000831.24</v>
      </c>
      <c r="AM41" s="6" t="n">
        <v>1001592.36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customFormat="false" ht="15" hidden="false" customHeight="true" outlineLevel="0" collapsed="false">
      <c r="A42" s="8" t="n">
        <v>42639</v>
      </c>
      <c r="B42" s="9" t="n">
        <f aca="false">SUM(B41,C42)</f>
        <v>0.0997507125000007</v>
      </c>
      <c r="C42" s="10" t="n">
        <f aca="false">D42/E42</f>
        <v>5.06000000005588E-006</v>
      </c>
      <c r="D42" s="11" t="n">
        <f aca="false">F42-E42</f>
        <v>20.2400000002235</v>
      </c>
      <c r="E42" s="6" t="n">
        <f aca="false">4000000</f>
        <v>4000000</v>
      </c>
      <c r="F42" s="6" t="n">
        <f aca="false">SUM(I42:AR42)-G42</f>
        <v>4000020.24</v>
      </c>
      <c r="G42" s="6"/>
      <c r="H42" s="1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 t="n">
        <v>996314.78</v>
      </c>
      <c r="AL42" s="6" t="n">
        <v>1002365.92</v>
      </c>
      <c r="AM42" s="6" t="n">
        <v>1002377.25</v>
      </c>
      <c r="AN42" s="6" t="n">
        <v>998962.29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customFormat="false" ht="15" hidden="false" customHeight="true" outlineLevel="0" collapsed="false">
      <c r="A43" s="8" t="n">
        <v>42646</v>
      </c>
      <c r="B43" s="9" t="n">
        <f aca="false">SUM(B42,C43)</f>
        <v>0.100760662500001</v>
      </c>
      <c r="C43" s="10" t="n">
        <f aca="false">D43/E43</f>
        <v>0.00100994999999995</v>
      </c>
      <c r="D43" s="11" t="n">
        <f aca="false">F43-E43</f>
        <v>4039.79999999981</v>
      </c>
      <c r="E43" s="6" t="n">
        <f aca="false">4000000</f>
        <v>4000000</v>
      </c>
      <c r="F43" s="6" t="n">
        <f aca="false">SUM(I43:AR43)-G43</f>
        <v>4004039.8</v>
      </c>
      <c r="G43" s="6" t="n">
        <f aca="false">AK43</f>
        <v>995323.91</v>
      </c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3" t="n">
        <v>995323.91</v>
      </c>
      <c r="AL43" s="6" t="n">
        <v>1000147.99</v>
      </c>
      <c r="AM43" s="6" t="n">
        <v>999033.76</v>
      </c>
      <c r="AN43" s="6" t="n">
        <v>1004753.68</v>
      </c>
      <c r="AO43" s="6" t="n">
        <v>1000104.37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customFormat="false" ht="15" hidden="false" customHeight="true" outlineLevel="0" collapsed="false">
      <c r="A44" s="8" t="n">
        <v>42653</v>
      </c>
      <c r="B44" s="9" t="n">
        <f aca="false">SUM(B43,C44)</f>
        <v>0.0992333150000008</v>
      </c>
      <c r="C44" s="10" t="n">
        <f aca="false">D44/E44</f>
        <v>-0.00152734749999992</v>
      </c>
      <c r="D44" s="11" t="n">
        <f aca="false">F44-E44</f>
        <v>-6109.38999999966</v>
      </c>
      <c r="E44" s="6" t="n">
        <f aca="false">4000000</f>
        <v>4000000</v>
      </c>
      <c r="F44" s="6" t="n">
        <f aca="false">SUM(I44:AR44)-G44</f>
        <v>3993890.61</v>
      </c>
      <c r="G44" s="6" t="n">
        <f aca="false">AL44</f>
        <v>998648.83</v>
      </c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3" t="n">
        <v>998648.83</v>
      </c>
      <c r="AM44" s="6" t="n">
        <v>999236.18</v>
      </c>
      <c r="AN44" s="6" t="n">
        <v>1004983.33</v>
      </c>
      <c r="AO44" s="6" t="n">
        <v>989696.05</v>
      </c>
      <c r="AP44" s="6" t="n">
        <v>999975.05</v>
      </c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customFormat="false" ht="15" hidden="false" customHeight="true" outlineLevel="0" collapsed="false">
      <c r="A45" s="8" t="n">
        <v>42660</v>
      </c>
      <c r="B45" s="9" t="n">
        <f aca="false">SUM(B44,C45)</f>
        <v>0.0983632325000008</v>
      </c>
      <c r="C45" s="10" t="n">
        <f aca="false">D45/E45</f>
        <v>-0.000870082500000019</v>
      </c>
      <c r="D45" s="11" t="n">
        <f aca="false">F45-E45</f>
        <v>-3480.33000000007</v>
      </c>
      <c r="E45" s="6" t="n">
        <f aca="false">4000000</f>
        <v>4000000</v>
      </c>
      <c r="F45" s="6" t="n">
        <f aca="false">SUM(I45:AR45)-G45</f>
        <v>3996519.67</v>
      </c>
      <c r="G45" s="6" t="n">
        <f aca="false">AM45</f>
        <v>997305.74</v>
      </c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3" t="n">
        <v>997305.74</v>
      </c>
      <c r="AN45" s="6" t="n">
        <v>1004539.54</v>
      </c>
      <c r="AO45" s="6" t="n">
        <v>991883.57</v>
      </c>
      <c r="AP45" s="6" t="n">
        <v>1000090.06</v>
      </c>
      <c r="AQ45" s="6" t="n">
        <v>1000006.5</v>
      </c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customFormat="false" ht="13.5" hidden="false" customHeight="true" outlineLevel="0" collapsed="false">
      <c r="A46" s="3"/>
      <c r="B46" s="14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customFormat="false" ht="19.5" hidden="false" customHeight="true" outlineLevel="0" collapsed="false">
      <c r="A47" s="20" t="s">
        <v>11</v>
      </c>
      <c r="B47" s="21"/>
      <c r="C47" s="22" t="n">
        <f aca="false">SUM(C5:C46)</f>
        <v>0.0983632325000007</v>
      </c>
      <c r="D47" s="23" t="n">
        <f aca="false">SUM(D5:D46)</f>
        <v>359913.980000003</v>
      </c>
      <c r="E47" s="24"/>
      <c r="F47" s="25"/>
      <c r="G47" s="25"/>
      <c r="H47" s="26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7" t="s">
        <v>12</v>
      </c>
      <c r="AS47" s="27" t="s">
        <v>13</v>
      </c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customFormat="false" ht="33" hidden="false" customHeight="true" outlineLevel="0" collapsed="false">
      <c r="A48" s="28" t="s">
        <v>13</v>
      </c>
      <c r="B48" s="29"/>
      <c r="C48" s="22" t="n">
        <f aca="false">AVERAGE(C3:C46)</f>
        <v>0.00252213416666669</v>
      </c>
      <c r="D48" s="23" t="n">
        <f aca="false">AVERAGE(D7:D46)</f>
        <v>9228.56358974367</v>
      </c>
      <c r="E48" s="30" t="n">
        <f aca="false">AVERAGE(E3:E46)</f>
        <v>3461538.46153846</v>
      </c>
      <c r="F48" s="31"/>
      <c r="G48" s="31"/>
      <c r="H48" s="32" t="s">
        <v>14</v>
      </c>
      <c r="I48" s="10" t="n">
        <f aca="false">I11/$D$1-1</f>
        <v>0.01272942</v>
      </c>
      <c r="J48" s="10" t="n">
        <f aca="false">J12/D1-1</f>
        <v>-0.00356175</v>
      </c>
      <c r="K48" s="10" t="n">
        <f aca="false">K13/D1-1</f>
        <v>0.01242648</v>
      </c>
      <c r="L48" s="10" t="n">
        <f aca="false">L14/D1-1</f>
        <v>0.00620179</v>
      </c>
      <c r="M48" s="10" t="n">
        <f aca="false">M15/D1-1</f>
        <v>0.0099903</v>
      </c>
      <c r="N48" s="10" t="n">
        <f aca="false">N16/D1-1</f>
        <v>-0.0239699</v>
      </c>
      <c r="O48" s="10" t="n">
        <f aca="false">O17/D1-1</f>
        <v>-0.0022535</v>
      </c>
      <c r="P48" s="10" t="n">
        <f aca="false">P18/D1-1</f>
        <v>0.010379</v>
      </c>
      <c r="Q48" s="10" t="n">
        <f aca="false">Q19/D1-1</f>
        <v>0.01007374</v>
      </c>
      <c r="R48" s="10" t="n">
        <f aca="false">R20/D1-1</f>
        <v>-0.01507514</v>
      </c>
      <c r="S48" s="10" t="n">
        <f aca="false">S21/D1-1</f>
        <v>-0.0077096</v>
      </c>
      <c r="T48" s="10" t="n">
        <f aca="false">T22/D1-1</f>
        <v>0.01669529</v>
      </c>
      <c r="U48" s="10" t="n">
        <f aca="false">U23/D1-1</f>
        <v>0.01213592</v>
      </c>
      <c r="V48" s="10" t="n">
        <f aca="false">V24/D1-1</f>
        <v>0.02429134</v>
      </c>
      <c r="W48" s="10" t="n">
        <f aca="false">W25/D1-1</f>
        <v>0.01166536</v>
      </c>
      <c r="X48" s="10" t="n">
        <f aca="false">X26/D1-1</f>
        <v>0.00674551</v>
      </c>
      <c r="Y48" s="10" t="n">
        <f aca="false">Y27/D1-1</f>
        <v>0.03356218</v>
      </c>
      <c r="Z48" s="10" t="n">
        <f aca="false">Z28/$D$1-1</f>
        <v>0.00470873</v>
      </c>
      <c r="AA48" s="10" t="n">
        <f aca="false">AA29/$D$1-1</f>
        <v>0.00567057</v>
      </c>
      <c r="AB48" s="10" t="n">
        <f aca="false">AB30/$D$1-1</f>
        <v>0.01249106</v>
      </c>
      <c r="AC48" s="10" t="n">
        <f aca="false">AC31/$D$1-1</f>
        <v>0.00077121</v>
      </c>
      <c r="AD48" s="10" t="n">
        <f aca="false">AD32/$D$1-1</f>
        <v>0.0022547</v>
      </c>
      <c r="AE48" s="10" t="n">
        <f aca="false">AE33/$D$1-1</f>
        <v>0.00204743</v>
      </c>
      <c r="AF48" s="10" t="n">
        <f aca="false">AF34/$D$1-1</f>
        <v>0.00782495</v>
      </c>
      <c r="AG48" s="10" t="n">
        <f aca="false">AG35/$D$1-1</f>
        <v>0.00322875</v>
      </c>
      <c r="AH48" s="10" t="n">
        <f aca="false">AH36/$D$1-1</f>
        <v>-0.00113575</v>
      </c>
      <c r="AI48" s="10" t="n">
        <f aca="false">AI34/$D$1-1</f>
        <v>0.00645924</v>
      </c>
      <c r="AJ48" s="10" t="n">
        <f aca="false">AJ38/$D$1-1</f>
        <v>0.00111618</v>
      </c>
      <c r="AK48" s="10" t="n">
        <f aca="false">AK43/$D$1-1</f>
        <v>-0.00467609000000002</v>
      </c>
      <c r="AL48" s="10" t="n">
        <f aca="false">AL44/$D$1-1</f>
        <v>-0.00135117000000007</v>
      </c>
      <c r="AM48" s="10" t="n">
        <f aca="false">AM45/$D$1-1</f>
        <v>-0.00269426000000006</v>
      </c>
      <c r="AN48" s="10" t="n">
        <f aca="false">AN45/$D$1-1</f>
        <v>0.00453954000000012</v>
      </c>
      <c r="AO48" s="10" t="n">
        <f aca="false">AO45/$D$1-1</f>
        <v>-0.00811643000000006</v>
      </c>
      <c r="AP48" s="10" t="n">
        <f aca="false">AP45/$D$1-1</f>
        <v>9.00600000000029E-005</v>
      </c>
      <c r="AQ48" s="10" t="n">
        <f aca="false">AQ45/$D$1-1</f>
        <v>6.50000000002038E-006</v>
      </c>
      <c r="AR48" s="33" t="n">
        <f aca="false">SUM(I48:AQ48)</f>
        <v>0.14756166</v>
      </c>
      <c r="AS48" s="33" t="n">
        <f aca="false">AVERAGE(I48:AQ48)</f>
        <v>0.00421604742857143</v>
      </c>
      <c r="AT48" s="34"/>
      <c r="AU48" s="34"/>
      <c r="AV48" s="34"/>
      <c r="AW48" s="34"/>
      <c r="AX48" s="34"/>
      <c r="AY48" s="34"/>
      <c r="AZ48" s="34"/>
      <c r="BA48" s="34"/>
      <c r="BB48" s="34"/>
      <c r="BC48" s="34"/>
    </row>
    <row r="49" customFormat="false" ht="18.7" hidden="false" customHeight="true" outlineLevel="0" collapsed="false">
      <c r="A49" s="35" t="s">
        <v>15</v>
      </c>
      <c r="B49" s="36"/>
      <c r="C49" s="22" t="n">
        <f aca="false">STDEV(C7:C45)</f>
        <v>0.00388643042319525</v>
      </c>
      <c r="D49" s="23" t="n">
        <f aca="false">STDEV(D7:D45)</f>
        <v>15690.0237998475</v>
      </c>
    </row>
    <row r="50" customFormat="false" ht="19.45" hidden="false" customHeight="true" outlineLevel="0" collapsed="false">
      <c r="A50" s="28" t="s">
        <v>16</v>
      </c>
      <c r="B50" s="36"/>
      <c r="C50" s="37" t="n">
        <f aca="false">C48/C49</f>
        <v>0.648959042625314</v>
      </c>
      <c r="D50" s="37" t="n">
        <f aca="false">D48/D49</f>
        <v>0.588180343603645</v>
      </c>
    </row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  <row r="1001" customFormat="false" ht="13.5" hidden="false" customHeight="true" outlineLevel="0" collapsed="false"/>
    <row r="1002" customFormat="false" ht="13.5" hidden="false" customHeight="true" outlineLevel="0" collapsed="false"/>
  </sheetData>
  <mergeCells count="3">
    <mergeCell ref="A1:C1"/>
    <mergeCell ref="A2:C2"/>
    <mergeCell ref="A3:C3"/>
  </mergeCells>
  <conditionalFormatting sqref="I48:AF48">
    <cfRule type="cellIs" priority="2" operator="lessThan" aboveAverage="0" equalAverage="0" bottom="0" percent="0" rank="0" text="" dxfId="0">
      <formula>0</formula>
    </cfRule>
  </conditionalFormatting>
  <conditionalFormatting sqref="I48:AF48">
    <cfRule type="cellIs" priority="3" operator="lessThan" aboveAverage="0" equalAverage="0" bottom="0" percent="0" rank="0" text="" dxfId="1">
      <formula>0</formula>
    </cfRule>
  </conditionalFormatting>
  <conditionalFormatting sqref="I48:AF48">
    <cfRule type="cellIs" priority="4" operator="lessThan" aboveAverage="0" equalAverage="0" bottom="0" percent="0" rank="0" text="" dxfId="2">
      <formula>0</formula>
    </cfRule>
  </conditionalFormatting>
  <conditionalFormatting sqref="I48:AF48">
    <cfRule type="cellIs" priority="5" operator="greaterThan" aboveAverage="0" equalAverage="0" bottom="0" percent="0" rank="0" text="" dxfId="3">
      <formula>0</formula>
    </cfRule>
  </conditionalFormatting>
  <conditionalFormatting sqref="I48:AF48">
    <cfRule type="cellIs" priority="6" operator="greaterThan" aboveAverage="0" equalAverage="0" bottom="0" percent="0" rank="0" text="" dxfId="4">
      <formula>0</formula>
    </cfRule>
  </conditionalFormatting>
  <conditionalFormatting sqref="I48:AF48">
    <cfRule type="cellIs" priority="7" operator="lessThan" aboveAverage="0" equalAverage="0" bottom="0" percent="0" rank="0" text="" dxfId="5">
      <formula>0</formula>
    </cfRule>
  </conditionalFormatting>
  <conditionalFormatting sqref="I48:AF48">
    <cfRule type="cellIs" priority="8" operator="greaterThan" aboveAverage="0" equalAverage="0" bottom="0" percent="0" rank="0" text="" dxfId="6">
      <formula>0</formula>
    </cfRule>
  </conditionalFormatting>
  <conditionalFormatting sqref="AJ48:AQ48">
    <cfRule type="cellIs" priority="9" operator="lessThan" aboveAverage="0" equalAverage="0" bottom="0" percent="0" rank="0" text="" dxfId="0">
      <formula>0</formula>
    </cfRule>
  </conditionalFormatting>
  <conditionalFormatting sqref="AJ48:AQ48">
    <cfRule type="cellIs" priority="10" operator="lessThan" aboveAverage="0" equalAverage="0" bottom="0" percent="0" rank="0" text="" dxfId="1">
      <formula>0</formula>
    </cfRule>
  </conditionalFormatting>
  <conditionalFormatting sqref="AJ48:AQ48">
    <cfRule type="cellIs" priority="11" operator="lessThan" aboveAverage="0" equalAverage="0" bottom="0" percent="0" rank="0" text="" dxfId="2">
      <formula>0</formula>
    </cfRule>
  </conditionalFormatting>
  <conditionalFormatting sqref="AJ48:AQ48">
    <cfRule type="cellIs" priority="12" operator="greaterThan" aboveAverage="0" equalAverage="0" bottom="0" percent="0" rank="0" text="" dxfId="3">
      <formula>0</formula>
    </cfRule>
  </conditionalFormatting>
  <conditionalFormatting sqref="AJ48:AQ48">
    <cfRule type="cellIs" priority="13" operator="greaterThan" aboveAverage="0" equalAverage="0" bottom="0" percent="0" rank="0" text="" dxfId="4">
      <formula>0</formula>
    </cfRule>
  </conditionalFormatting>
  <conditionalFormatting sqref="AJ48:AQ48">
    <cfRule type="cellIs" priority="14" operator="lessThan" aboveAverage="0" equalAverage="0" bottom="0" percent="0" rank="0" text="" dxfId="5">
      <formula>0</formula>
    </cfRule>
  </conditionalFormatting>
  <conditionalFormatting sqref="AJ48:AQ48">
    <cfRule type="cellIs" priority="15" operator="greaterThan" aboveAverage="0" equalAverage="0" bottom="0" percent="0" rank="0" text="" dxfId="6">
      <formula>0</formula>
    </cfRule>
  </conditionalFormatting>
  <conditionalFormatting sqref="AG48">
    <cfRule type="cellIs" priority="16" operator="lessThan" aboveAverage="0" equalAverage="0" bottom="0" percent="0" rank="0" text="" dxfId="0">
      <formula>0</formula>
    </cfRule>
  </conditionalFormatting>
  <conditionalFormatting sqref="AG48">
    <cfRule type="cellIs" priority="17" operator="lessThan" aboveAverage="0" equalAverage="0" bottom="0" percent="0" rank="0" text="" dxfId="1">
      <formula>0</formula>
    </cfRule>
  </conditionalFormatting>
  <conditionalFormatting sqref="AG48">
    <cfRule type="cellIs" priority="18" operator="lessThan" aboveAverage="0" equalAverage="0" bottom="0" percent="0" rank="0" text="" dxfId="2">
      <formula>0</formula>
    </cfRule>
  </conditionalFormatting>
  <conditionalFormatting sqref="AG48">
    <cfRule type="cellIs" priority="19" operator="greaterThan" aboveAverage="0" equalAverage="0" bottom="0" percent="0" rank="0" text="" dxfId="3">
      <formula>0</formula>
    </cfRule>
  </conditionalFormatting>
  <conditionalFormatting sqref="AG48">
    <cfRule type="cellIs" priority="20" operator="greaterThan" aboveAverage="0" equalAverage="0" bottom="0" percent="0" rank="0" text="" dxfId="4">
      <formula>0</formula>
    </cfRule>
  </conditionalFormatting>
  <conditionalFormatting sqref="AG48">
    <cfRule type="cellIs" priority="21" operator="lessThan" aboveAverage="0" equalAverage="0" bottom="0" percent="0" rank="0" text="" dxfId="5">
      <formula>0</formula>
    </cfRule>
  </conditionalFormatting>
  <conditionalFormatting sqref="AG48">
    <cfRule type="cellIs" priority="22" operator="greaterThan" aboveAverage="0" equalAverage="0" bottom="0" percent="0" rank="0" text="" dxfId="6">
      <formula>0</formula>
    </cfRule>
  </conditionalFormatting>
  <conditionalFormatting sqref="AH48">
    <cfRule type="cellIs" priority="23" operator="lessThan" aboveAverage="0" equalAverage="0" bottom="0" percent="0" rank="0" text="" dxfId="0">
      <formula>0</formula>
    </cfRule>
  </conditionalFormatting>
  <conditionalFormatting sqref="AH48">
    <cfRule type="cellIs" priority="24" operator="lessThan" aboveAverage="0" equalAverage="0" bottom="0" percent="0" rank="0" text="" dxfId="1">
      <formula>0</formula>
    </cfRule>
  </conditionalFormatting>
  <conditionalFormatting sqref="AH48">
    <cfRule type="cellIs" priority="25" operator="lessThan" aboveAverage="0" equalAverage="0" bottom="0" percent="0" rank="0" text="" dxfId="2">
      <formula>0</formula>
    </cfRule>
  </conditionalFormatting>
  <conditionalFormatting sqref="AH48">
    <cfRule type="cellIs" priority="26" operator="greaterThan" aboveAverage="0" equalAverage="0" bottom="0" percent="0" rank="0" text="" dxfId="3">
      <formula>0</formula>
    </cfRule>
  </conditionalFormatting>
  <conditionalFormatting sqref="AH48">
    <cfRule type="cellIs" priority="27" operator="greaterThan" aboveAverage="0" equalAverage="0" bottom="0" percent="0" rank="0" text="" dxfId="4">
      <formula>0</formula>
    </cfRule>
  </conditionalFormatting>
  <conditionalFormatting sqref="AH48">
    <cfRule type="cellIs" priority="28" operator="lessThan" aboveAverage="0" equalAverage="0" bottom="0" percent="0" rank="0" text="" dxfId="5">
      <formula>0</formula>
    </cfRule>
  </conditionalFormatting>
  <conditionalFormatting sqref="AH48">
    <cfRule type="cellIs" priority="29" operator="greaterThan" aboveAverage="0" equalAverage="0" bottom="0" percent="0" rank="0" text="" dxfId="6">
      <formula>0</formula>
    </cfRule>
  </conditionalFormatting>
  <conditionalFormatting sqref="AI48">
    <cfRule type="cellIs" priority="30" operator="lessThan" aboveAverage="0" equalAverage="0" bottom="0" percent="0" rank="0" text="" dxfId="0">
      <formula>0</formula>
    </cfRule>
  </conditionalFormatting>
  <conditionalFormatting sqref="AI48">
    <cfRule type="cellIs" priority="31" operator="lessThan" aboveAverage="0" equalAverage="0" bottom="0" percent="0" rank="0" text="" dxfId="1">
      <formula>0</formula>
    </cfRule>
  </conditionalFormatting>
  <conditionalFormatting sqref="AI48">
    <cfRule type="cellIs" priority="32" operator="lessThan" aboveAverage="0" equalAverage="0" bottom="0" percent="0" rank="0" text="" dxfId="2">
      <formula>0</formula>
    </cfRule>
  </conditionalFormatting>
  <conditionalFormatting sqref="AI48">
    <cfRule type="cellIs" priority="33" operator="greaterThan" aboveAverage="0" equalAverage="0" bottom="0" percent="0" rank="0" text="" dxfId="3">
      <formula>0</formula>
    </cfRule>
  </conditionalFormatting>
  <conditionalFormatting sqref="AI48">
    <cfRule type="cellIs" priority="34" operator="greaterThan" aboveAverage="0" equalAverage="0" bottom="0" percent="0" rank="0" text="" dxfId="4">
      <formula>0</formula>
    </cfRule>
  </conditionalFormatting>
  <conditionalFormatting sqref="AI48">
    <cfRule type="cellIs" priority="35" operator="lessThan" aboveAverage="0" equalAverage="0" bottom="0" percent="0" rank="0" text="" dxfId="5">
      <formula>0</formula>
    </cfRule>
  </conditionalFormatting>
  <conditionalFormatting sqref="AI48">
    <cfRule type="cellIs" priority="36" operator="greaterThan" aboveAverage="0" equalAverage="0" bottom="0" percent="0" rank="0" text="" dxfId="6">
      <formula>0</formula>
    </cfRule>
  </conditionalFormatting>
  <conditionalFormatting sqref="C34:C38">
    <cfRule type="cellIs" priority="37" operator="lessThan" aboveAverage="0" equalAverage="0" bottom="0" percent="0" rank="0" text="" dxfId="0">
      <formula>0</formula>
    </cfRule>
  </conditionalFormatting>
  <conditionalFormatting sqref="C34:C38">
    <cfRule type="cellIs" priority="38" operator="lessThan" aboveAverage="0" equalAverage="0" bottom="0" percent="0" rank="0" text="" dxfId="1">
      <formula>0</formula>
    </cfRule>
  </conditionalFormatting>
  <conditionalFormatting sqref="C34:C38">
    <cfRule type="cellIs" priority="39" operator="lessThan" aboveAverage="0" equalAverage="0" bottom="0" percent="0" rank="0" text="" dxfId="2">
      <formula>0</formula>
    </cfRule>
  </conditionalFormatting>
  <conditionalFormatting sqref="C34:C38">
    <cfRule type="cellIs" priority="40" operator="greaterThan" aboveAverage="0" equalAverage="0" bottom="0" percent="0" rank="0" text="" dxfId="3">
      <formula>0</formula>
    </cfRule>
  </conditionalFormatting>
  <conditionalFormatting sqref="C34:C38">
    <cfRule type="cellIs" priority="41" operator="greaterThan" aboveAverage="0" equalAverage="0" bottom="0" percent="0" rank="0" text="" dxfId="4">
      <formula>0</formula>
    </cfRule>
  </conditionalFormatting>
  <conditionalFormatting sqref="C34:C38">
    <cfRule type="cellIs" priority="42" operator="lessThan" aboveAverage="0" equalAverage="0" bottom="0" percent="0" rank="0" text="" dxfId="5">
      <formula>0</formula>
    </cfRule>
  </conditionalFormatting>
  <conditionalFormatting sqref="C34:C38">
    <cfRule type="cellIs" priority="43" operator="greaterThan" aboveAverage="0" equalAverage="0" bottom="0" percent="0" rank="0" text="" dxfId="6">
      <formula>0</formula>
    </cfRule>
  </conditionalFormatting>
  <conditionalFormatting sqref="C40:C45">
    <cfRule type="cellIs" priority="44" operator="lessThan" aboveAverage="0" equalAverage="0" bottom="0" percent="0" rank="0" text="" dxfId="0">
      <formula>0</formula>
    </cfRule>
  </conditionalFormatting>
  <conditionalFormatting sqref="C40:C45">
    <cfRule type="cellIs" priority="45" operator="lessThan" aboveAverage="0" equalAverage="0" bottom="0" percent="0" rank="0" text="" dxfId="1">
      <formula>0</formula>
    </cfRule>
  </conditionalFormatting>
  <conditionalFormatting sqref="C40:C45">
    <cfRule type="cellIs" priority="46" operator="lessThan" aboveAverage="0" equalAverage="0" bottom="0" percent="0" rank="0" text="" dxfId="2">
      <formula>0</formula>
    </cfRule>
  </conditionalFormatting>
  <conditionalFormatting sqref="C40:C45">
    <cfRule type="cellIs" priority="47" operator="greaterThan" aboveAverage="0" equalAverage="0" bottom="0" percent="0" rank="0" text="" dxfId="3">
      <formula>0</formula>
    </cfRule>
  </conditionalFormatting>
  <conditionalFormatting sqref="C40:C45">
    <cfRule type="cellIs" priority="48" operator="greaterThan" aboveAverage="0" equalAverage="0" bottom="0" percent="0" rank="0" text="" dxfId="4">
      <formula>0</formula>
    </cfRule>
  </conditionalFormatting>
  <conditionalFormatting sqref="C40:C45">
    <cfRule type="cellIs" priority="49" operator="lessThan" aboveAverage="0" equalAverage="0" bottom="0" percent="0" rank="0" text="" dxfId="5">
      <formula>0</formula>
    </cfRule>
  </conditionalFormatting>
  <conditionalFormatting sqref="C40:C45">
    <cfRule type="cellIs" priority="50" operator="greaterThan" aboveAverage="0" equalAverage="0" bottom="0" percent="0" rank="0" text="" dxfId="6">
      <formula>0</formula>
    </cfRule>
  </conditionalFormatting>
  <conditionalFormatting sqref="C40:C45">
    <cfRule type="cellIs" priority="51" operator="lessThan" aboveAverage="0" equalAverage="0" bottom="0" percent="0" rank="0" text="" dxfId="0">
      <formula>0</formula>
    </cfRule>
  </conditionalFormatting>
  <conditionalFormatting sqref="C40:C45">
    <cfRule type="cellIs" priority="52" operator="lessThan" aboveAverage="0" equalAverage="0" bottom="0" percent="0" rank="0" text="" dxfId="1">
      <formula>0</formula>
    </cfRule>
  </conditionalFormatting>
  <conditionalFormatting sqref="C40:C45">
    <cfRule type="cellIs" priority="53" operator="lessThan" aboveAverage="0" equalAverage="0" bottom="0" percent="0" rank="0" text="" dxfId="2">
      <formula>0</formula>
    </cfRule>
  </conditionalFormatting>
  <conditionalFormatting sqref="C40:C45">
    <cfRule type="cellIs" priority="54" operator="greaterThan" aboveAverage="0" equalAverage="0" bottom="0" percent="0" rank="0" text="" dxfId="3">
      <formula>0</formula>
    </cfRule>
  </conditionalFormatting>
  <conditionalFormatting sqref="C40:C45">
    <cfRule type="cellIs" priority="55" operator="greaterThan" aboveAverage="0" equalAverage="0" bottom="0" percent="0" rank="0" text="" dxfId="4">
      <formula>0</formula>
    </cfRule>
  </conditionalFormatting>
  <conditionalFormatting sqref="C40:C45">
    <cfRule type="cellIs" priority="56" operator="lessThan" aboveAverage="0" equalAverage="0" bottom="0" percent="0" rank="0" text="" dxfId="5">
      <formula>0</formula>
    </cfRule>
  </conditionalFormatting>
  <conditionalFormatting sqref="C40:C45">
    <cfRule type="cellIs" priority="57" operator="greaterThan" aboveAverage="0" equalAverage="0" bottom="0" percent="0" rank="0" text="" dxfId="6">
      <formula>0</formula>
    </cfRule>
  </conditionalFormatting>
  <conditionalFormatting sqref="C7">
    <cfRule type="cellIs" priority="58" operator="lessThan" aboveAverage="0" equalAverage="0" bottom="0" percent="0" rank="0" text="" dxfId="0">
      <formula>0</formula>
    </cfRule>
  </conditionalFormatting>
  <conditionalFormatting sqref="C7">
    <cfRule type="cellIs" priority="59" operator="lessThan" aboveAverage="0" equalAverage="0" bottom="0" percent="0" rank="0" text="" dxfId="1">
      <formula>0</formula>
    </cfRule>
  </conditionalFormatting>
  <conditionalFormatting sqref="C7">
    <cfRule type="cellIs" priority="60" operator="lessThan" aboveAverage="0" equalAverage="0" bottom="0" percent="0" rank="0" text="" dxfId="2">
      <formula>0</formula>
    </cfRule>
  </conditionalFormatting>
  <conditionalFormatting sqref="C7">
    <cfRule type="cellIs" priority="61" operator="greaterThan" aboveAverage="0" equalAverage="0" bottom="0" percent="0" rank="0" text="" dxfId="3">
      <formula>0</formula>
    </cfRule>
  </conditionalFormatting>
  <conditionalFormatting sqref="C7">
    <cfRule type="cellIs" priority="62" operator="greaterThan" aboveAverage="0" equalAverage="0" bottom="0" percent="0" rank="0" text="" dxfId="4">
      <formula>0</formula>
    </cfRule>
  </conditionalFormatting>
  <conditionalFormatting sqref="C7">
    <cfRule type="cellIs" priority="63" operator="lessThan" aboveAverage="0" equalAverage="0" bottom="0" percent="0" rank="0" text="" dxfId="5">
      <formula>0</formula>
    </cfRule>
  </conditionalFormatting>
  <conditionalFormatting sqref="C7">
    <cfRule type="cellIs" priority="64" operator="greaterThan" aboveAverage="0" equalAverage="0" bottom="0" percent="0" rank="0" text="" dxfId="6">
      <formula>0</formula>
    </cfRule>
  </conditionalFormatting>
  <conditionalFormatting sqref="C8">
    <cfRule type="cellIs" priority="65" operator="lessThan" aboveAverage="0" equalAverage="0" bottom="0" percent="0" rank="0" text="" dxfId="0">
      <formula>0</formula>
    </cfRule>
  </conditionalFormatting>
  <conditionalFormatting sqref="C8">
    <cfRule type="cellIs" priority="66" operator="lessThan" aboveAverage="0" equalAverage="0" bottom="0" percent="0" rank="0" text="" dxfId="1">
      <formula>0</formula>
    </cfRule>
  </conditionalFormatting>
  <conditionalFormatting sqref="C8">
    <cfRule type="cellIs" priority="67" operator="lessThan" aboveAverage="0" equalAverage="0" bottom="0" percent="0" rank="0" text="" dxfId="2">
      <formula>0</formula>
    </cfRule>
  </conditionalFormatting>
  <conditionalFormatting sqref="C8">
    <cfRule type="cellIs" priority="68" operator="greaterThan" aboveAverage="0" equalAverage="0" bottom="0" percent="0" rank="0" text="" dxfId="3">
      <formula>0</formula>
    </cfRule>
  </conditionalFormatting>
  <conditionalFormatting sqref="C8">
    <cfRule type="cellIs" priority="69" operator="greaterThan" aboveAverage="0" equalAverage="0" bottom="0" percent="0" rank="0" text="" dxfId="4">
      <formula>0</formula>
    </cfRule>
  </conditionalFormatting>
  <conditionalFormatting sqref="C8">
    <cfRule type="cellIs" priority="70" operator="lessThan" aboveAverage="0" equalAverage="0" bottom="0" percent="0" rank="0" text="" dxfId="5">
      <formula>0</formula>
    </cfRule>
  </conditionalFormatting>
  <conditionalFormatting sqref="C8">
    <cfRule type="cellIs" priority="71" operator="greaterThan" aboveAverage="0" equalAverage="0" bottom="0" percent="0" rank="0" text="" dxfId="6">
      <formula>0</formula>
    </cfRule>
  </conditionalFormatting>
  <conditionalFormatting sqref="C9">
    <cfRule type="cellIs" priority="72" operator="lessThan" aboveAverage="0" equalAverage="0" bottom="0" percent="0" rank="0" text="" dxfId="0">
      <formula>0</formula>
    </cfRule>
  </conditionalFormatting>
  <conditionalFormatting sqref="C9">
    <cfRule type="cellIs" priority="73" operator="lessThan" aboveAverage="0" equalAverage="0" bottom="0" percent="0" rank="0" text="" dxfId="1">
      <formula>0</formula>
    </cfRule>
  </conditionalFormatting>
  <conditionalFormatting sqref="C9">
    <cfRule type="cellIs" priority="74" operator="lessThan" aboveAverage="0" equalAverage="0" bottom="0" percent="0" rank="0" text="" dxfId="2">
      <formula>0</formula>
    </cfRule>
  </conditionalFormatting>
  <conditionalFormatting sqref="C9">
    <cfRule type="cellIs" priority="75" operator="greaterThan" aboveAverage="0" equalAverage="0" bottom="0" percent="0" rank="0" text="" dxfId="3">
      <formula>0</formula>
    </cfRule>
  </conditionalFormatting>
  <conditionalFormatting sqref="C9">
    <cfRule type="cellIs" priority="76" operator="greaterThan" aboveAverage="0" equalAverage="0" bottom="0" percent="0" rank="0" text="" dxfId="4">
      <formula>0</formula>
    </cfRule>
  </conditionalFormatting>
  <conditionalFormatting sqref="C9">
    <cfRule type="cellIs" priority="77" operator="lessThan" aboveAverage="0" equalAverage="0" bottom="0" percent="0" rank="0" text="" dxfId="5">
      <formula>0</formula>
    </cfRule>
  </conditionalFormatting>
  <conditionalFormatting sqref="C9">
    <cfRule type="cellIs" priority="78" operator="greaterThan" aboveAverage="0" equalAverage="0" bottom="0" percent="0" rank="0" text="" dxfId="6">
      <formula>0</formula>
    </cfRule>
  </conditionalFormatting>
  <conditionalFormatting sqref="C10">
    <cfRule type="cellIs" priority="79" operator="lessThan" aboveAverage="0" equalAverage="0" bottom="0" percent="0" rank="0" text="" dxfId="0">
      <formula>0</formula>
    </cfRule>
  </conditionalFormatting>
  <conditionalFormatting sqref="C10">
    <cfRule type="cellIs" priority="80" operator="lessThan" aboveAverage="0" equalAverage="0" bottom="0" percent="0" rank="0" text="" dxfId="1">
      <formula>0</formula>
    </cfRule>
  </conditionalFormatting>
  <conditionalFormatting sqref="C10">
    <cfRule type="cellIs" priority="81" operator="lessThan" aboveAverage="0" equalAverage="0" bottom="0" percent="0" rank="0" text="" dxfId="2">
      <formula>0</formula>
    </cfRule>
  </conditionalFormatting>
  <conditionalFormatting sqref="C10">
    <cfRule type="cellIs" priority="82" operator="greaterThan" aboveAverage="0" equalAverage="0" bottom="0" percent="0" rank="0" text="" dxfId="3">
      <formula>0</formula>
    </cfRule>
  </conditionalFormatting>
  <conditionalFormatting sqref="C10">
    <cfRule type="cellIs" priority="83" operator="greaterThan" aboveAverage="0" equalAverage="0" bottom="0" percent="0" rank="0" text="" dxfId="4">
      <formula>0</formula>
    </cfRule>
  </conditionalFormatting>
  <conditionalFormatting sqref="C10">
    <cfRule type="cellIs" priority="84" operator="lessThan" aboveAverage="0" equalAverage="0" bottom="0" percent="0" rank="0" text="" dxfId="5">
      <formula>0</formula>
    </cfRule>
  </conditionalFormatting>
  <conditionalFormatting sqref="C10">
    <cfRule type="cellIs" priority="85" operator="greaterThan" aboveAverage="0" equalAverage="0" bottom="0" percent="0" rank="0" text="" dxfId="6">
      <formula>0</formula>
    </cfRule>
  </conditionalFormatting>
  <conditionalFormatting sqref="C11">
    <cfRule type="cellIs" priority="86" operator="lessThan" aboveAverage="0" equalAverage="0" bottom="0" percent="0" rank="0" text="" dxfId="0">
      <formula>0</formula>
    </cfRule>
  </conditionalFormatting>
  <conditionalFormatting sqref="C11">
    <cfRule type="cellIs" priority="87" operator="lessThan" aboveAverage="0" equalAverage="0" bottom="0" percent="0" rank="0" text="" dxfId="1">
      <formula>0</formula>
    </cfRule>
  </conditionalFormatting>
  <conditionalFormatting sqref="C11">
    <cfRule type="cellIs" priority="88" operator="lessThan" aboveAverage="0" equalAverage="0" bottom="0" percent="0" rank="0" text="" dxfId="2">
      <formula>0</formula>
    </cfRule>
  </conditionalFormatting>
  <conditionalFormatting sqref="C11">
    <cfRule type="cellIs" priority="89" operator="greaterThan" aboveAverage="0" equalAverage="0" bottom="0" percent="0" rank="0" text="" dxfId="3">
      <formula>0</formula>
    </cfRule>
  </conditionalFormatting>
  <conditionalFormatting sqref="C11">
    <cfRule type="cellIs" priority="90" operator="greaterThan" aboveAverage="0" equalAverage="0" bottom="0" percent="0" rank="0" text="" dxfId="4">
      <formula>0</formula>
    </cfRule>
  </conditionalFormatting>
  <conditionalFormatting sqref="C11">
    <cfRule type="cellIs" priority="91" operator="lessThan" aboveAverage="0" equalAverage="0" bottom="0" percent="0" rank="0" text="" dxfId="5">
      <formula>0</formula>
    </cfRule>
  </conditionalFormatting>
  <conditionalFormatting sqref="C11">
    <cfRule type="cellIs" priority="92" operator="greaterThan" aboveAverage="0" equalAverage="0" bottom="0" percent="0" rank="0" text="" dxfId="6">
      <formula>0</formula>
    </cfRule>
  </conditionalFormatting>
  <conditionalFormatting sqref="C12">
    <cfRule type="cellIs" priority="93" operator="lessThan" aboveAverage="0" equalAverage="0" bottom="0" percent="0" rank="0" text="" dxfId="0">
      <formula>0</formula>
    </cfRule>
  </conditionalFormatting>
  <conditionalFormatting sqref="C12">
    <cfRule type="cellIs" priority="94" operator="lessThan" aboveAverage="0" equalAverage="0" bottom="0" percent="0" rank="0" text="" dxfId="1">
      <formula>0</formula>
    </cfRule>
  </conditionalFormatting>
  <conditionalFormatting sqref="C12">
    <cfRule type="cellIs" priority="95" operator="lessThan" aboveAverage="0" equalAverage="0" bottom="0" percent="0" rank="0" text="" dxfId="2">
      <formula>0</formula>
    </cfRule>
  </conditionalFormatting>
  <conditionalFormatting sqref="C12">
    <cfRule type="cellIs" priority="96" operator="greaterThan" aboveAverage="0" equalAverage="0" bottom="0" percent="0" rank="0" text="" dxfId="3">
      <formula>0</formula>
    </cfRule>
  </conditionalFormatting>
  <conditionalFormatting sqref="C12">
    <cfRule type="cellIs" priority="97" operator="greaterThan" aboveAverage="0" equalAverage="0" bottom="0" percent="0" rank="0" text="" dxfId="4">
      <formula>0</formula>
    </cfRule>
  </conditionalFormatting>
  <conditionalFormatting sqref="C12">
    <cfRule type="cellIs" priority="98" operator="lessThan" aboveAverage="0" equalAverage="0" bottom="0" percent="0" rank="0" text="" dxfId="5">
      <formula>0</formula>
    </cfRule>
  </conditionalFormatting>
  <conditionalFormatting sqref="C12">
    <cfRule type="cellIs" priority="99" operator="greaterThan" aboveAverage="0" equalAverage="0" bottom="0" percent="0" rank="0" text="" dxfId="6">
      <formula>0</formula>
    </cfRule>
  </conditionalFormatting>
  <conditionalFormatting sqref="C13">
    <cfRule type="cellIs" priority="100" operator="lessThan" aboveAverage="0" equalAverage="0" bottom="0" percent="0" rank="0" text="" dxfId="0">
      <formula>0</formula>
    </cfRule>
  </conditionalFormatting>
  <conditionalFormatting sqref="C13">
    <cfRule type="cellIs" priority="101" operator="lessThan" aboveAverage="0" equalAverage="0" bottom="0" percent="0" rank="0" text="" dxfId="1">
      <formula>0</formula>
    </cfRule>
  </conditionalFormatting>
  <conditionalFormatting sqref="C13">
    <cfRule type="cellIs" priority="102" operator="lessThan" aboveAverage="0" equalAverage="0" bottom="0" percent="0" rank="0" text="" dxfId="2">
      <formula>0</formula>
    </cfRule>
  </conditionalFormatting>
  <conditionalFormatting sqref="C13">
    <cfRule type="cellIs" priority="103" operator="greaterThan" aboveAverage="0" equalAverage="0" bottom="0" percent="0" rank="0" text="" dxfId="3">
      <formula>0</formula>
    </cfRule>
  </conditionalFormatting>
  <conditionalFormatting sqref="C13">
    <cfRule type="cellIs" priority="104" operator="greaterThan" aboveAverage="0" equalAverage="0" bottom="0" percent="0" rank="0" text="" dxfId="4">
      <formula>0</formula>
    </cfRule>
  </conditionalFormatting>
  <conditionalFormatting sqref="C13">
    <cfRule type="cellIs" priority="105" operator="lessThan" aboveAverage="0" equalAverage="0" bottom="0" percent="0" rank="0" text="" dxfId="5">
      <formula>0</formula>
    </cfRule>
  </conditionalFormatting>
  <conditionalFormatting sqref="C13">
    <cfRule type="cellIs" priority="106" operator="greaterThan" aboveAverage="0" equalAverage="0" bottom="0" percent="0" rank="0" text="" dxfId="6">
      <formula>0</formula>
    </cfRule>
  </conditionalFormatting>
  <conditionalFormatting sqref="C14">
    <cfRule type="cellIs" priority="107" operator="lessThan" aboveAverage="0" equalAverage="0" bottom="0" percent="0" rank="0" text="" dxfId="0">
      <formula>0</formula>
    </cfRule>
  </conditionalFormatting>
  <conditionalFormatting sqref="C14">
    <cfRule type="cellIs" priority="108" operator="lessThan" aboveAverage="0" equalAverage="0" bottom="0" percent="0" rank="0" text="" dxfId="1">
      <formula>0</formula>
    </cfRule>
  </conditionalFormatting>
  <conditionalFormatting sqref="C14">
    <cfRule type="cellIs" priority="109" operator="lessThan" aboveAverage="0" equalAverage="0" bottom="0" percent="0" rank="0" text="" dxfId="2">
      <formula>0</formula>
    </cfRule>
  </conditionalFormatting>
  <conditionalFormatting sqref="C14">
    <cfRule type="cellIs" priority="110" operator="greaterThan" aboveAverage="0" equalAverage="0" bottom="0" percent="0" rank="0" text="" dxfId="3">
      <formula>0</formula>
    </cfRule>
  </conditionalFormatting>
  <conditionalFormatting sqref="C14">
    <cfRule type="cellIs" priority="111" operator="greaterThan" aboveAverage="0" equalAverage="0" bottom="0" percent="0" rank="0" text="" dxfId="4">
      <formula>0</formula>
    </cfRule>
  </conditionalFormatting>
  <conditionalFormatting sqref="C14">
    <cfRule type="cellIs" priority="112" operator="lessThan" aboveAverage="0" equalAverage="0" bottom="0" percent="0" rank="0" text="" dxfId="5">
      <formula>0</formula>
    </cfRule>
  </conditionalFormatting>
  <conditionalFormatting sqref="C14">
    <cfRule type="cellIs" priority="113" operator="greaterThan" aboveAverage="0" equalAverage="0" bottom="0" percent="0" rank="0" text="" dxfId="6">
      <formula>0</formula>
    </cfRule>
  </conditionalFormatting>
  <conditionalFormatting sqref="C15">
    <cfRule type="cellIs" priority="114" operator="lessThan" aboveAverage="0" equalAverage="0" bottom="0" percent="0" rank="0" text="" dxfId="0">
      <formula>0</formula>
    </cfRule>
  </conditionalFormatting>
  <conditionalFormatting sqref="C15">
    <cfRule type="cellIs" priority="115" operator="lessThan" aboveAverage="0" equalAverage="0" bottom="0" percent="0" rank="0" text="" dxfId="1">
      <formula>0</formula>
    </cfRule>
  </conditionalFormatting>
  <conditionalFormatting sqref="C15">
    <cfRule type="cellIs" priority="116" operator="lessThan" aboveAverage="0" equalAverage="0" bottom="0" percent="0" rank="0" text="" dxfId="2">
      <formula>0</formula>
    </cfRule>
  </conditionalFormatting>
  <conditionalFormatting sqref="C15">
    <cfRule type="cellIs" priority="117" operator="greaterThan" aboveAverage="0" equalAverage="0" bottom="0" percent="0" rank="0" text="" dxfId="3">
      <formula>0</formula>
    </cfRule>
  </conditionalFormatting>
  <conditionalFormatting sqref="C15">
    <cfRule type="cellIs" priority="118" operator="greaterThan" aboveAverage="0" equalAverage="0" bottom="0" percent="0" rank="0" text="" dxfId="4">
      <formula>0</formula>
    </cfRule>
  </conditionalFormatting>
  <conditionalFormatting sqref="C15">
    <cfRule type="cellIs" priority="119" operator="lessThan" aboveAverage="0" equalAverage="0" bottom="0" percent="0" rank="0" text="" dxfId="5">
      <formula>0</formula>
    </cfRule>
  </conditionalFormatting>
  <conditionalFormatting sqref="C15">
    <cfRule type="cellIs" priority="120" operator="greaterThan" aboveAverage="0" equalAverage="0" bottom="0" percent="0" rank="0" text="" dxfId="6">
      <formula>0</formula>
    </cfRule>
  </conditionalFormatting>
  <conditionalFormatting sqref="C16">
    <cfRule type="cellIs" priority="121" operator="lessThan" aboveAverage="0" equalAverage="0" bottom="0" percent="0" rank="0" text="" dxfId="0">
      <formula>0</formula>
    </cfRule>
  </conditionalFormatting>
  <conditionalFormatting sqref="C16">
    <cfRule type="cellIs" priority="122" operator="lessThan" aboveAverage="0" equalAverage="0" bottom="0" percent="0" rank="0" text="" dxfId="1">
      <formula>0</formula>
    </cfRule>
  </conditionalFormatting>
  <conditionalFormatting sqref="C16">
    <cfRule type="cellIs" priority="123" operator="lessThan" aboveAverage="0" equalAverage="0" bottom="0" percent="0" rank="0" text="" dxfId="2">
      <formula>0</formula>
    </cfRule>
  </conditionalFormatting>
  <conditionalFormatting sqref="C16">
    <cfRule type="cellIs" priority="124" operator="greaterThan" aboveAverage="0" equalAverage="0" bottom="0" percent="0" rank="0" text="" dxfId="3">
      <formula>0</formula>
    </cfRule>
  </conditionalFormatting>
  <conditionalFormatting sqref="C16">
    <cfRule type="cellIs" priority="125" operator="greaterThan" aboveAverage="0" equalAverage="0" bottom="0" percent="0" rank="0" text="" dxfId="4">
      <formula>0</formula>
    </cfRule>
  </conditionalFormatting>
  <conditionalFormatting sqref="C16">
    <cfRule type="cellIs" priority="126" operator="lessThan" aboveAverage="0" equalAverage="0" bottom="0" percent="0" rank="0" text="" dxfId="5">
      <formula>0</formula>
    </cfRule>
  </conditionalFormatting>
  <conditionalFormatting sqref="C16">
    <cfRule type="cellIs" priority="127" operator="greaterThan" aboveAverage="0" equalAverage="0" bottom="0" percent="0" rank="0" text="" dxfId="6">
      <formula>0</formula>
    </cfRule>
  </conditionalFormatting>
  <conditionalFormatting sqref="C17">
    <cfRule type="cellIs" priority="128" operator="lessThan" aboveAverage="0" equalAverage="0" bottom="0" percent="0" rank="0" text="" dxfId="0">
      <formula>0</formula>
    </cfRule>
  </conditionalFormatting>
  <conditionalFormatting sqref="C17">
    <cfRule type="cellIs" priority="129" operator="lessThan" aboveAverage="0" equalAverage="0" bottom="0" percent="0" rank="0" text="" dxfId="1">
      <formula>0</formula>
    </cfRule>
  </conditionalFormatting>
  <conditionalFormatting sqref="C17">
    <cfRule type="cellIs" priority="130" operator="lessThan" aboveAverage="0" equalAverage="0" bottom="0" percent="0" rank="0" text="" dxfId="2">
      <formula>0</formula>
    </cfRule>
  </conditionalFormatting>
  <conditionalFormatting sqref="C17">
    <cfRule type="cellIs" priority="131" operator="greaterThan" aboveAverage="0" equalAverage="0" bottom="0" percent="0" rank="0" text="" dxfId="3">
      <formula>0</formula>
    </cfRule>
  </conditionalFormatting>
  <conditionalFormatting sqref="C17">
    <cfRule type="cellIs" priority="132" operator="greaterThan" aboveAverage="0" equalAverage="0" bottom="0" percent="0" rank="0" text="" dxfId="4">
      <formula>0</formula>
    </cfRule>
  </conditionalFormatting>
  <conditionalFormatting sqref="C17">
    <cfRule type="cellIs" priority="133" operator="lessThan" aboveAverage="0" equalAverage="0" bottom="0" percent="0" rank="0" text="" dxfId="5">
      <formula>0</formula>
    </cfRule>
  </conditionalFormatting>
  <conditionalFormatting sqref="C17">
    <cfRule type="cellIs" priority="134" operator="greaterThan" aboveAverage="0" equalAverage="0" bottom="0" percent="0" rank="0" text="" dxfId="6">
      <formula>0</formula>
    </cfRule>
  </conditionalFormatting>
  <conditionalFormatting sqref="C18">
    <cfRule type="cellIs" priority="135" operator="lessThan" aboveAverage="0" equalAverage="0" bottom="0" percent="0" rank="0" text="" dxfId="0">
      <formula>0</formula>
    </cfRule>
  </conditionalFormatting>
  <conditionalFormatting sqref="C18">
    <cfRule type="cellIs" priority="136" operator="lessThan" aboveAverage="0" equalAverage="0" bottom="0" percent="0" rank="0" text="" dxfId="1">
      <formula>0</formula>
    </cfRule>
  </conditionalFormatting>
  <conditionalFormatting sqref="C18">
    <cfRule type="cellIs" priority="137" operator="lessThan" aboveAverage="0" equalAverage="0" bottom="0" percent="0" rank="0" text="" dxfId="2">
      <formula>0</formula>
    </cfRule>
  </conditionalFormatting>
  <conditionalFormatting sqref="C18">
    <cfRule type="cellIs" priority="138" operator="greaterThan" aboveAverage="0" equalAverage="0" bottom="0" percent="0" rank="0" text="" dxfId="3">
      <formula>0</formula>
    </cfRule>
  </conditionalFormatting>
  <conditionalFormatting sqref="C18">
    <cfRule type="cellIs" priority="139" operator="greaterThan" aboveAverage="0" equalAverage="0" bottom="0" percent="0" rank="0" text="" dxfId="4">
      <formula>0</formula>
    </cfRule>
  </conditionalFormatting>
  <conditionalFormatting sqref="C18">
    <cfRule type="cellIs" priority="140" operator="lessThan" aboveAverage="0" equalAverage="0" bottom="0" percent="0" rank="0" text="" dxfId="5">
      <formula>0</formula>
    </cfRule>
  </conditionalFormatting>
  <conditionalFormatting sqref="C18">
    <cfRule type="cellIs" priority="141" operator="greaterThan" aboveAverage="0" equalAverage="0" bottom="0" percent="0" rank="0" text="" dxfId="6">
      <formula>0</formula>
    </cfRule>
  </conditionalFormatting>
  <conditionalFormatting sqref="C19">
    <cfRule type="cellIs" priority="142" operator="lessThan" aboveAverage="0" equalAverage="0" bottom="0" percent="0" rank="0" text="" dxfId="0">
      <formula>0</formula>
    </cfRule>
  </conditionalFormatting>
  <conditionalFormatting sqref="C19">
    <cfRule type="cellIs" priority="143" operator="lessThan" aboveAverage="0" equalAverage="0" bottom="0" percent="0" rank="0" text="" dxfId="1">
      <formula>0</formula>
    </cfRule>
  </conditionalFormatting>
  <conditionalFormatting sqref="C19">
    <cfRule type="cellIs" priority="144" operator="lessThan" aboveAverage="0" equalAverage="0" bottom="0" percent="0" rank="0" text="" dxfId="2">
      <formula>0</formula>
    </cfRule>
  </conditionalFormatting>
  <conditionalFormatting sqref="C19">
    <cfRule type="cellIs" priority="145" operator="greaterThan" aboveAverage="0" equalAverage="0" bottom="0" percent="0" rank="0" text="" dxfId="3">
      <formula>0</formula>
    </cfRule>
  </conditionalFormatting>
  <conditionalFormatting sqref="C19">
    <cfRule type="cellIs" priority="146" operator="greaterThan" aboveAverage="0" equalAverage="0" bottom="0" percent="0" rank="0" text="" dxfId="4">
      <formula>0</formula>
    </cfRule>
  </conditionalFormatting>
  <conditionalFormatting sqref="C19">
    <cfRule type="cellIs" priority="147" operator="lessThan" aboveAverage="0" equalAverage="0" bottom="0" percent="0" rank="0" text="" dxfId="5">
      <formula>0</formula>
    </cfRule>
  </conditionalFormatting>
  <conditionalFormatting sqref="C19">
    <cfRule type="cellIs" priority="148" operator="greaterThan" aboveAverage="0" equalAverage="0" bottom="0" percent="0" rank="0" text="" dxfId="6">
      <formula>0</formula>
    </cfRule>
  </conditionalFormatting>
  <conditionalFormatting sqref="C20">
    <cfRule type="cellIs" priority="149" operator="lessThan" aboveAverage="0" equalAverage="0" bottom="0" percent="0" rank="0" text="" dxfId="0">
      <formula>0</formula>
    </cfRule>
  </conditionalFormatting>
  <conditionalFormatting sqref="C20">
    <cfRule type="cellIs" priority="150" operator="lessThan" aboveAverage="0" equalAverage="0" bottom="0" percent="0" rank="0" text="" dxfId="1">
      <formula>0</formula>
    </cfRule>
  </conditionalFormatting>
  <conditionalFormatting sqref="C20">
    <cfRule type="cellIs" priority="151" operator="lessThan" aboveAverage="0" equalAverage="0" bottom="0" percent="0" rank="0" text="" dxfId="2">
      <formula>0</formula>
    </cfRule>
  </conditionalFormatting>
  <conditionalFormatting sqref="C20">
    <cfRule type="cellIs" priority="152" operator="greaterThan" aboveAverage="0" equalAverage="0" bottom="0" percent="0" rank="0" text="" dxfId="3">
      <formula>0</formula>
    </cfRule>
  </conditionalFormatting>
  <conditionalFormatting sqref="C20">
    <cfRule type="cellIs" priority="153" operator="greaterThan" aboveAverage="0" equalAverage="0" bottom="0" percent="0" rank="0" text="" dxfId="4">
      <formula>0</formula>
    </cfRule>
  </conditionalFormatting>
  <conditionalFormatting sqref="C20">
    <cfRule type="cellIs" priority="154" operator="lessThan" aboveAverage="0" equalAverage="0" bottom="0" percent="0" rank="0" text="" dxfId="5">
      <formula>0</formula>
    </cfRule>
  </conditionalFormatting>
  <conditionalFormatting sqref="C20">
    <cfRule type="cellIs" priority="155" operator="greaterThan" aboveAverage="0" equalAverage="0" bottom="0" percent="0" rank="0" text="" dxfId="6">
      <formula>0</formula>
    </cfRule>
  </conditionalFormatting>
  <conditionalFormatting sqref="C21">
    <cfRule type="cellIs" priority="156" operator="lessThan" aboveAverage="0" equalAverage="0" bottom="0" percent="0" rank="0" text="" dxfId="0">
      <formula>0</formula>
    </cfRule>
  </conditionalFormatting>
  <conditionalFormatting sqref="C21">
    <cfRule type="cellIs" priority="157" operator="lessThan" aboveAverage="0" equalAverage="0" bottom="0" percent="0" rank="0" text="" dxfId="1">
      <formula>0</formula>
    </cfRule>
  </conditionalFormatting>
  <conditionalFormatting sqref="C21">
    <cfRule type="cellIs" priority="158" operator="lessThan" aboveAverage="0" equalAverage="0" bottom="0" percent="0" rank="0" text="" dxfId="2">
      <formula>0</formula>
    </cfRule>
  </conditionalFormatting>
  <conditionalFormatting sqref="C21">
    <cfRule type="cellIs" priority="159" operator="greaterThan" aboveAverage="0" equalAverage="0" bottom="0" percent="0" rank="0" text="" dxfId="3">
      <formula>0</formula>
    </cfRule>
  </conditionalFormatting>
  <conditionalFormatting sqref="C21">
    <cfRule type="cellIs" priority="160" operator="greaterThan" aboveAverage="0" equalAverage="0" bottom="0" percent="0" rank="0" text="" dxfId="4">
      <formula>0</formula>
    </cfRule>
  </conditionalFormatting>
  <conditionalFormatting sqref="C21">
    <cfRule type="cellIs" priority="161" operator="lessThan" aboveAverage="0" equalAverage="0" bottom="0" percent="0" rank="0" text="" dxfId="5">
      <formula>0</formula>
    </cfRule>
  </conditionalFormatting>
  <conditionalFormatting sqref="C21">
    <cfRule type="cellIs" priority="162" operator="greaterThan" aboveAverage="0" equalAverage="0" bottom="0" percent="0" rank="0" text="" dxfId="6">
      <formula>0</formula>
    </cfRule>
  </conditionalFormatting>
  <conditionalFormatting sqref="C22">
    <cfRule type="cellIs" priority="163" operator="lessThan" aboveAverage="0" equalAverage="0" bottom="0" percent="0" rank="0" text="" dxfId="0">
      <formula>0</formula>
    </cfRule>
  </conditionalFormatting>
  <conditionalFormatting sqref="C22">
    <cfRule type="cellIs" priority="164" operator="lessThan" aboveAverage="0" equalAverage="0" bottom="0" percent="0" rank="0" text="" dxfId="1">
      <formula>0</formula>
    </cfRule>
  </conditionalFormatting>
  <conditionalFormatting sqref="C22">
    <cfRule type="cellIs" priority="165" operator="lessThan" aboveAverage="0" equalAverage="0" bottom="0" percent="0" rank="0" text="" dxfId="2">
      <formula>0</formula>
    </cfRule>
  </conditionalFormatting>
  <conditionalFormatting sqref="C22">
    <cfRule type="cellIs" priority="166" operator="greaterThan" aboveAverage="0" equalAverage="0" bottom="0" percent="0" rank="0" text="" dxfId="3">
      <formula>0</formula>
    </cfRule>
  </conditionalFormatting>
  <conditionalFormatting sqref="C22">
    <cfRule type="cellIs" priority="167" operator="greaterThan" aboveAverage="0" equalAverage="0" bottom="0" percent="0" rank="0" text="" dxfId="4">
      <formula>0</formula>
    </cfRule>
  </conditionalFormatting>
  <conditionalFormatting sqref="C22">
    <cfRule type="cellIs" priority="168" operator="lessThan" aboveAverage="0" equalAverage="0" bottom="0" percent="0" rank="0" text="" dxfId="5">
      <formula>0</formula>
    </cfRule>
  </conditionalFormatting>
  <conditionalFormatting sqref="C22">
    <cfRule type="cellIs" priority="169" operator="greaterThan" aboveAverage="0" equalAverage="0" bottom="0" percent="0" rank="0" text="" dxfId="6">
      <formula>0</formula>
    </cfRule>
  </conditionalFormatting>
  <conditionalFormatting sqref="C23">
    <cfRule type="cellIs" priority="170" operator="lessThan" aboveAverage="0" equalAverage="0" bottom="0" percent="0" rank="0" text="" dxfId="0">
      <formula>0</formula>
    </cfRule>
  </conditionalFormatting>
  <conditionalFormatting sqref="C23">
    <cfRule type="cellIs" priority="171" operator="lessThan" aboveAverage="0" equalAverage="0" bottom="0" percent="0" rank="0" text="" dxfId="1">
      <formula>0</formula>
    </cfRule>
  </conditionalFormatting>
  <conditionalFormatting sqref="C23">
    <cfRule type="cellIs" priority="172" operator="lessThan" aboveAverage="0" equalAverage="0" bottom="0" percent="0" rank="0" text="" dxfId="2">
      <formula>0</formula>
    </cfRule>
  </conditionalFormatting>
  <conditionalFormatting sqref="C23">
    <cfRule type="cellIs" priority="173" operator="greaterThan" aboveAverage="0" equalAverage="0" bottom="0" percent="0" rank="0" text="" dxfId="3">
      <formula>0</formula>
    </cfRule>
  </conditionalFormatting>
  <conditionalFormatting sqref="C23">
    <cfRule type="cellIs" priority="174" operator="greaterThan" aboveAverage="0" equalAverage="0" bottom="0" percent="0" rank="0" text="" dxfId="4">
      <formula>0</formula>
    </cfRule>
  </conditionalFormatting>
  <conditionalFormatting sqref="C23">
    <cfRule type="cellIs" priority="175" operator="lessThan" aboveAverage="0" equalAverage="0" bottom="0" percent="0" rank="0" text="" dxfId="5">
      <formula>0</formula>
    </cfRule>
  </conditionalFormatting>
  <conditionalFormatting sqref="C23">
    <cfRule type="cellIs" priority="176" operator="greaterThan" aboveAverage="0" equalAverage="0" bottom="0" percent="0" rank="0" text="" dxfId="6">
      <formula>0</formula>
    </cfRule>
  </conditionalFormatting>
  <conditionalFormatting sqref="C24">
    <cfRule type="cellIs" priority="177" operator="lessThan" aboveAverage="0" equalAverage="0" bottom="0" percent="0" rank="0" text="" dxfId="0">
      <formula>0</formula>
    </cfRule>
  </conditionalFormatting>
  <conditionalFormatting sqref="C24">
    <cfRule type="cellIs" priority="178" operator="lessThan" aboveAverage="0" equalAverage="0" bottom="0" percent="0" rank="0" text="" dxfId="1">
      <formula>0</formula>
    </cfRule>
  </conditionalFormatting>
  <conditionalFormatting sqref="C24">
    <cfRule type="cellIs" priority="179" operator="lessThan" aboveAverage="0" equalAverage="0" bottom="0" percent="0" rank="0" text="" dxfId="2">
      <formula>0</formula>
    </cfRule>
  </conditionalFormatting>
  <conditionalFormatting sqref="C24">
    <cfRule type="cellIs" priority="180" operator="greaterThan" aboveAverage="0" equalAverage="0" bottom="0" percent="0" rank="0" text="" dxfId="3">
      <formula>0</formula>
    </cfRule>
  </conditionalFormatting>
  <conditionalFormatting sqref="C24">
    <cfRule type="cellIs" priority="181" operator="greaterThan" aboveAverage="0" equalAverage="0" bottom="0" percent="0" rank="0" text="" dxfId="4">
      <formula>0</formula>
    </cfRule>
  </conditionalFormatting>
  <conditionalFormatting sqref="C24">
    <cfRule type="cellIs" priority="182" operator="lessThan" aboveAverage="0" equalAverage="0" bottom="0" percent="0" rank="0" text="" dxfId="5">
      <formula>0</formula>
    </cfRule>
  </conditionalFormatting>
  <conditionalFormatting sqref="C24">
    <cfRule type="cellIs" priority="183" operator="greaterThan" aboveAverage="0" equalAverage="0" bottom="0" percent="0" rank="0" text="" dxfId="6">
      <formula>0</formula>
    </cfRule>
  </conditionalFormatting>
  <conditionalFormatting sqref="C25">
    <cfRule type="cellIs" priority="184" operator="lessThan" aboveAverage="0" equalAverage="0" bottom="0" percent="0" rank="0" text="" dxfId="0">
      <formula>0</formula>
    </cfRule>
  </conditionalFormatting>
  <conditionalFormatting sqref="C25">
    <cfRule type="cellIs" priority="185" operator="lessThan" aboveAverage="0" equalAverage="0" bottom="0" percent="0" rank="0" text="" dxfId="1">
      <formula>0</formula>
    </cfRule>
  </conditionalFormatting>
  <conditionalFormatting sqref="C25">
    <cfRule type="cellIs" priority="186" operator="lessThan" aboveAverage="0" equalAverage="0" bottom="0" percent="0" rank="0" text="" dxfId="2">
      <formula>0</formula>
    </cfRule>
  </conditionalFormatting>
  <conditionalFormatting sqref="C25">
    <cfRule type="cellIs" priority="187" operator="greaterThan" aboveAverage="0" equalAverage="0" bottom="0" percent="0" rank="0" text="" dxfId="3">
      <formula>0</formula>
    </cfRule>
  </conditionalFormatting>
  <conditionalFormatting sqref="C25">
    <cfRule type="cellIs" priority="188" operator="greaterThan" aboveAverage="0" equalAverage="0" bottom="0" percent="0" rank="0" text="" dxfId="4">
      <formula>0</formula>
    </cfRule>
  </conditionalFormatting>
  <conditionalFormatting sqref="C25">
    <cfRule type="cellIs" priority="189" operator="lessThan" aboveAverage="0" equalAverage="0" bottom="0" percent="0" rank="0" text="" dxfId="5">
      <formula>0</formula>
    </cfRule>
  </conditionalFormatting>
  <conditionalFormatting sqref="C25">
    <cfRule type="cellIs" priority="190" operator="greaterThan" aboveAverage="0" equalAverage="0" bottom="0" percent="0" rank="0" text="" dxfId="6">
      <formula>0</formula>
    </cfRule>
  </conditionalFormatting>
  <conditionalFormatting sqref="C26">
    <cfRule type="cellIs" priority="191" operator="lessThan" aboveAverage="0" equalAverage="0" bottom="0" percent="0" rank="0" text="" dxfId="0">
      <formula>0</formula>
    </cfRule>
  </conditionalFormatting>
  <conditionalFormatting sqref="C26">
    <cfRule type="cellIs" priority="192" operator="lessThan" aboveAverage="0" equalAverage="0" bottom="0" percent="0" rank="0" text="" dxfId="1">
      <formula>0</formula>
    </cfRule>
  </conditionalFormatting>
  <conditionalFormatting sqref="C26">
    <cfRule type="cellIs" priority="193" operator="lessThan" aboveAverage="0" equalAverage="0" bottom="0" percent="0" rank="0" text="" dxfId="2">
      <formula>0</formula>
    </cfRule>
  </conditionalFormatting>
  <conditionalFormatting sqref="C26">
    <cfRule type="cellIs" priority="194" operator="greaterThan" aboveAverage="0" equalAverage="0" bottom="0" percent="0" rank="0" text="" dxfId="3">
      <formula>0</formula>
    </cfRule>
  </conditionalFormatting>
  <conditionalFormatting sqref="C26">
    <cfRule type="cellIs" priority="195" operator="greaterThan" aboveAverage="0" equalAverage="0" bottom="0" percent="0" rank="0" text="" dxfId="4">
      <formula>0</formula>
    </cfRule>
  </conditionalFormatting>
  <conditionalFormatting sqref="C26">
    <cfRule type="cellIs" priority="196" operator="lessThan" aboveAverage="0" equalAverage="0" bottom="0" percent="0" rank="0" text="" dxfId="5">
      <formula>0</formula>
    </cfRule>
  </conditionalFormatting>
  <conditionalFormatting sqref="C26">
    <cfRule type="cellIs" priority="197" operator="greaterThan" aboveAverage="0" equalAverage="0" bottom="0" percent="0" rank="0" text="" dxfId="6">
      <formula>0</formula>
    </cfRule>
  </conditionalFormatting>
  <conditionalFormatting sqref="C27">
    <cfRule type="cellIs" priority="198" operator="lessThan" aboveAverage="0" equalAverage="0" bottom="0" percent="0" rank="0" text="" dxfId="0">
      <formula>0</formula>
    </cfRule>
  </conditionalFormatting>
  <conditionalFormatting sqref="C27">
    <cfRule type="cellIs" priority="199" operator="lessThan" aboveAverage="0" equalAverage="0" bottom="0" percent="0" rank="0" text="" dxfId="1">
      <formula>0</formula>
    </cfRule>
  </conditionalFormatting>
  <conditionalFormatting sqref="C27">
    <cfRule type="cellIs" priority="200" operator="lessThan" aboveAverage="0" equalAverage="0" bottom="0" percent="0" rank="0" text="" dxfId="2">
      <formula>0</formula>
    </cfRule>
  </conditionalFormatting>
  <conditionalFormatting sqref="C27">
    <cfRule type="cellIs" priority="201" operator="greaterThan" aboveAverage="0" equalAverage="0" bottom="0" percent="0" rank="0" text="" dxfId="3">
      <formula>0</formula>
    </cfRule>
  </conditionalFormatting>
  <conditionalFormatting sqref="C27">
    <cfRule type="cellIs" priority="202" operator="greaterThan" aboveAverage="0" equalAverage="0" bottom="0" percent="0" rank="0" text="" dxfId="4">
      <formula>0</formula>
    </cfRule>
  </conditionalFormatting>
  <conditionalFormatting sqref="C27">
    <cfRule type="cellIs" priority="203" operator="lessThan" aboveAverage="0" equalAverage="0" bottom="0" percent="0" rank="0" text="" dxfId="5">
      <formula>0</formula>
    </cfRule>
  </conditionalFormatting>
  <conditionalFormatting sqref="C27">
    <cfRule type="cellIs" priority="204" operator="greaterThan" aboveAverage="0" equalAverage="0" bottom="0" percent="0" rank="0" text="" dxfId="6">
      <formula>0</formula>
    </cfRule>
  </conditionalFormatting>
  <conditionalFormatting sqref="C28">
    <cfRule type="cellIs" priority="205" operator="lessThan" aboveAverage="0" equalAverage="0" bottom="0" percent="0" rank="0" text="" dxfId="0">
      <formula>0</formula>
    </cfRule>
  </conditionalFormatting>
  <conditionalFormatting sqref="C28">
    <cfRule type="cellIs" priority="206" operator="lessThan" aboveAverage="0" equalAverage="0" bottom="0" percent="0" rank="0" text="" dxfId="1">
      <formula>0</formula>
    </cfRule>
  </conditionalFormatting>
  <conditionalFormatting sqref="C28">
    <cfRule type="cellIs" priority="207" operator="lessThan" aboveAverage="0" equalAverage="0" bottom="0" percent="0" rank="0" text="" dxfId="2">
      <formula>0</formula>
    </cfRule>
  </conditionalFormatting>
  <conditionalFormatting sqref="C28">
    <cfRule type="cellIs" priority="208" operator="greaterThan" aboveAverage="0" equalAverage="0" bottom="0" percent="0" rank="0" text="" dxfId="3">
      <formula>0</formula>
    </cfRule>
  </conditionalFormatting>
  <conditionalFormatting sqref="C28">
    <cfRule type="cellIs" priority="209" operator="greaterThan" aboveAverage="0" equalAverage="0" bottom="0" percent="0" rank="0" text="" dxfId="4">
      <formula>0</formula>
    </cfRule>
  </conditionalFormatting>
  <conditionalFormatting sqref="C28">
    <cfRule type="cellIs" priority="210" operator="lessThan" aboveAverage="0" equalAverage="0" bottom="0" percent="0" rank="0" text="" dxfId="5">
      <formula>0</formula>
    </cfRule>
  </conditionalFormatting>
  <conditionalFormatting sqref="C28">
    <cfRule type="cellIs" priority="211" operator="greaterThan" aboveAverage="0" equalAverage="0" bottom="0" percent="0" rank="0" text="" dxfId="6">
      <formula>0</formula>
    </cfRule>
  </conditionalFormatting>
  <conditionalFormatting sqref="C29">
    <cfRule type="cellIs" priority="212" operator="lessThan" aboveAverage="0" equalAverage="0" bottom="0" percent="0" rank="0" text="" dxfId="0">
      <formula>0</formula>
    </cfRule>
  </conditionalFormatting>
  <conditionalFormatting sqref="C29">
    <cfRule type="cellIs" priority="213" operator="lessThan" aboveAverage="0" equalAverage="0" bottom="0" percent="0" rank="0" text="" dxfId="1">
      <formula>0</formula>
    </cfRule>
  </conditionalFormatting>
  <conditionalFormatting sqref="C29">
    <cfRule type="cellIs" priority="214" operator="lessThan" aboveAverage="0" equalAverage="0" bottom="0" percent="0" rank="0" text="" dxfId="2">
      <formula>0</formula>
    </cfRule>
  </conditionalFormatting>
  <conditionalFormatting sqref="C29">
    <cfRule type="cellIs" priority="215" operator="greaterThan" aboveAverage="0" equalAverage="0" bottom="0" percent="0" rank="0" text="" dxfId="3">
      <formula>0</formula>
    </cfRule>
  </conditionalFormatting>
  <conditionalFormatting sqref="C29">
    <cfRule type="cellIs" priority="216" operator="greaterThan" aboveAverage="0" equalAverage="0" bottom="0" percent="0" rank="0" text="" dxfId="4">
      <formula>0</formula>
    </cfRule>
  </conditionalFormatting>
  <conditionalFormatting sqref="C29">
    <cfRule type="cellIs" priority="217" operator="lessThan" aboveAverage="0" equalAverage="0" bottom="0" percent="0" rank="0" text="" dxfId="5">
      <formula>0</formula>
    </cfRule>
  </conditionalFormatting>
  <conditionalFormatting sqref="C29">
    <cfRule type="cellIs" priority="218" operator="greaterThan" aboveAverage="0" equalAverage="0" bottom="0" percent="0" rank="0" text="" dxfId="6">
      <formula>0</formula>
    </cfRule>
  </conditionalFormatting>
  <conditionalFormatting sqref="C30">
    <cfRule type="cellIs" priority="219" operator="lessThan" aboveAverage="0" equalAverage="0" bottom="0" percent="0" rank="0" text="" dxfId="0">
      <formula>0</formula>
    </cfRule>
  </conditionalFormatting>
  <conditionalFormatting sqref="C30">
    <cfRule type="cellIs" priority="220" operator="lessThan" aboveAverage="0" equalAverage="0" bottom="0" percent="0" rank="0" text="" dxfId="1">
      <formula>0</formula>
    </cfRule>
  </conditionalFormatting>
  <conditionalFormatting sqref="C30">
    <cfRule type="cellIs" priority="221" operator="lessThan" aboveAverage="0" equalAverage="0" bottom="0" percent="0" rank="0" text="" dxfId="2">
      <formula>0</formula>
    </cfRule>
  </conditionalFormatting>
  <conditionalFormatting sqref="C30">
    <cfRule type="cellIs" priority="222" operator="greaterThan" aboveAverage="0" equalAverage="0" bottom="0" percent="0" rank="0" text="" dxfId="3">
      <formula>0</formula>
    </cfRule>
  </conditionalFormatting>
  <conditionalFormatting sqref="C30">
    <cfRule type="cellIs" priority="223" operator="greaterThan" aboveAverage="0" equalAverage="0" bottom="0" percent="0" rank="0" text="" dxfId="4">
      <formula>0</formula>
    </cfRule>
  </conditionalFormatting>
  <conditionalFormatting sqref="C30">
    <cfRule type="cellIs" priority="224" operator="lessThan" aboveAverage="0" equalAverage="0" bottom="0" percent="0" rank="0" text="" dxfId="5">
      <formula>0</formula>
    </cfRule>
  </conditionalFormatting>
  <conditionalFormatting sqref="C30">
    <cfRule type="cellIs" priority="225" operator="greaterThan" aboveAverage="0" equalAverage="0" bottom="0" percent="0" rank="0" text="" dxfId="6">
      <formula>0</formula>
    </cfRule>
  </conditionalFormatting>
  <conditionalFormatting sqref="C31">
    <cfRule type="cellIs" priority="226" operator="lessThan" aboveAverage="0" equalAverage="0" bottom="0" percent="0" rank="0" text="" dxfId="0">
      <formula>0</formula>
    </cfRule>
  </conditionalFormatting>
  <conditionalFormatting sqref="C31">
    <cfRule type="cellIs" priority="227" operator="lessThan" aboveAverage="0" equalAverage="0" bottom="0" percent="0" rank="0" text="" dxfId="1">
      <formula>0</formula>
    </cfRule>
  </conditionalFormatting>
  <conditionalFormatting sqref="C31">
    <cfRule type="cellIs" priority="228" operator="lessThan" aboveAverage="0" equalAverage="0" bottom="0" percent="0" rank="0" text="" dxfId="2">
      <formula>0</formula>
    </cfRule>
  </conditionalFormatting>
  <conditionalFormatting sqref="C31">
    <cfRule type="cellIs" priority="229" operator="greaterThan" aboveAverage="0" equalAverage="0" bottom="0" percent="0" rank="0" text="" dxfId="3">
      <formula>0</formula>
    </cfRule>
  </conditionalFormatting>
  <conditionalFormatting sqref="C31">
    <cfRule type="cellIs" priority="230" operator="greaterThan" aboveAverage="0" equalAverage="0" bottom="0" percent="0" rank="0" text="" dxfId="4">
      <formula>0</formula>
    </cfRule>
  </conditionalFormatting>
  <conditionalFormatting sqref="C31">
    <cfRule type="cellIs" priority="231" operator="lessThan" aboveAverage="0" equalAverage="0" bottom="0" percent="0" rank="0" text="" dxfId="5">
      <formula>0</formula>
    </cfRule>
  </conditionalFormatting>
  <conditionalFormatting sqref="C31">
    <cfRule type="cellIs" priority="232" operator="greaterThan" aboveAverage="0" equalAverage="0" bottom="0" percent="0" rank="0" text="" dxfId="6">
      <formula>0</formula>
    </cfRule>
  </conditionalFormatting>
  <conditionalFormatting sqref="C32">
    <cfRule type="cellIs" priority="233" operator="lessThan" aboveAverage="0" equalAverage="0" bottom="0" percent="0" rank="0" text="" dxfId="0">
      <formula>0</formula>
    </cfRule>
  </conditionalFormatting>
  <conditionalFormatting sqref="C32">
    <cfRule type="cellIs" priority="234" operator="lessThan" aboveAverage="0" equalAverage="0" bottom="0" percent="0" rank="0" text="" dxfId="1">
      <formula>0</formula>
    </cfRule>
  </conditionalFormatting>
  <conditionalFormatting sqref="C32">
    <cfRule type="cellIs" priority="235" operator="lessThan" aboveAverage="0" equalAverage="0" bottom="0" percent="0" rank="0" text="" dxfId="2">
      <formula>0</formula>
    </cfRule>
  </conditionalFormatting>
  <conditionalFormatting sqref="C32">
    <cfRule type="cellIs" priority="236" operator="greaterThan" aboveAverage="0" equalAverage="0" bottom="0" percent="0" rank="0" text="" dxfId="3">
      <formula>0</formula>
    </cfRule>
  </conditionalFormatting>
  <conditionalFormatting sqref="C32">
    <cfRule type="cellIs" priority="237" operator="greaterThan" aboveAverage="0" equalAverage="0" bottom="0" percent="0" rank="0" text="" dxfId="4">
      <formula>0</formula>
    </cfRule>
  </conditionalFormatting>
  <conditionalFormatting sqref="C32">
    <cfRule type="cellIs" priority="238" operator="lessThan" aboveAverage="0" equalAverage="0" bottom="0" percent="0" rank="0" text="" dxfId="5">
      <formula>0</formula>
    </cfRule>
  </conditionalFormatting>
  <conditionalFormatting sqref="C32">
    <cfRule type="cellIs" priority="239" operator="greaterThan" aboveAverage="0" equalAverage="0" bottom="0" percent="0" rank="0" text="" dxfId="6">
      <formula>0</formula>
    </cfRule>
  </conditionalFormatting>
  <conditionalFormatting sqref="C33">
    <cfRule type="cellIs" priority="240" operator="lessThan" aboveAverage="0" equalAverage="0" bottom="0" percent="0" rank="0" text="" dxfId="0">
      <formula>0</formula>
    </cfRule>
  </conditionalFormatting>
  <conditionalFormatting sqref="C33">
    <cfRule type="cellIs" priority="241" operator="lessThan" aboveAverage="0" equalAverage="0" bottom="0" percent="0" rank="0" text="" dxfId="1">
      <formula>0</formula>
    </cfRule>
  </conditionalFormatting>
  <conditionalFormatting sqref="C33">
    <cfRule type="cellIs" priority="242" operator="lessThan" aboveAverage="0" equalAverage="0" bottom="0" percent="0" rank="0" text="" dxfId="2">
      <formula>0</formula>
    </cfRule>
  </conditionalFormatting>
  <conditionalFormatting sqref="C33">
    <cfRule type="cellIs" priority="243" operator="greaterThan" aboveAverage="0" equalAverage="0" bottom="0" percent="0" rank="0" text="" dxfId="3">
      <formula>0</formula>
    </cfRule>
  </conditionalFormatting>
  <conditionalFormatting sqref="C33">
    <cfRule type="cellIs" priority="244" operator="greaterThan" aboveAverage="0" equalAverage="0" bottom="0" percent="0" rank="0" text="" dxfId="4">
      <formula>0</formula>
    </cfRule>
  </conditionalFormatting>
  <conditionalFormatting sqref="C33">
    <cfRule type="cellIs" priority="245" operator="lessThan" aboveAverage="0" equalAverage="0" bottom="0" percent="0" rank="0" text="" dxfId="5">
      <formula>0</formula>
    </cfRule>
  </conditionalFormatting>
  <conditionalFormatting sqref="C33">
    <cfRule type="cellIs" priority="246" operator="greaterThan" aboveAverage="0" equalAverage="0" bottom="0" percent="0" rank="0" text="" dxfId="6">
      <formula>0</formula>
    </cfRule>
  </conditionalFormatting>
  <conditionalFormatting sqref="C39">
    <cfRule type="cellIs" priority="247" operator="lessThan" aboveAverage="0" equalAverage="0" bottom="0" percent="0" rank="0" text="" dxfId="0">
      <formula>0</formula>
    </cfRule>
  </conditionalFormatting>
  <conditionalFormatting sqref="C39">
    <cfRule type="cellIs" priority="248" operator="lessThan" aboveAverage="0" equalAverage="0" bottom="0" percent="0" rank="0" text="" dxfId="1">
      <formula>0</formula>
    </cfRule>
  </conditionalFormatting>
  <conditionalFormatting sqref="C39">
    <cfRule type="cellIs" priority="249" operator="lessThan" aboveAverage="0" equalAverage="0" bottom="0" percent="0" rank="0" text="" dxfId="2">
      <formula>0</formula>
    </cfRule>
  </conditionalFormatting>
  <conditionalFormatting sqref="C39">
    <cfRule type="cellIs" priority="250" operator="greaterThan" aboveAverage="0" equalAverage="0" bottom="0" percent="0" rank="0" text="" dxfId="3">
      <formula>0</formula>
    </cfRule>
  </conditionalFormatting>
  <conditionalFormatting sqref="C39">
    <cfRule type="cellIs" priority="251" operator="greaterThan" aboveAverage="0" equalAverage="0" bottom="0" percent="0" rank="0" text="" dxfId="4">
      <formula>0</formula>
    </cfRule>
  </conditionalFormatting>
  <conditionalFormatting sqref="C39">
    <cfRule type="cellIs" priority="252" operator="lessThan" aboveAverage="0" equalAverage="0" bottom="0" percent="0" rank="0" text="" dxfId="5">
      <formula>0</formula>
    </cfRule>
  </conditionalFormatting>
  <conditionalFormatting sqref="C39">
    <cfRule type="cellIs" priority="253" operator="greaterThan" aboveAverage="0" equalAverage="0" bottom="0" percent="0" rank="0" text="" dxfId="6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2016-10-18T12:52:08Z</dcterms:modified>
  <cp:revision>3</cp:revision>
  <dc:subject/>
  <dc:title/>
</cp:coreProperties>
</file>